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70" yWindow="345" windowWidth="15285" windowHeight="4635" tabRatio="811" activeTab="0"/>
  </bookViews>
  <sheets>
    <sheet name="Instructions" sheetId="1" r:id="rId1"/>
    <sheet name="Statement" sheetId="2" r:id="rId2"/>
    <sheet name="Travel Expenses" sheetId="3" r:id="rId3"/>
    <sheet name="All Other Leader Expenses" sheetId="4" r:id="rId4"/>
  </sheets>
  <externalReferences>
    <externalReference r:id="rId7"/>
    <externalReference r:id="rId8"/>
  </externalReferences>
  <definedNames>
    <definedName name="_xlnm._FilterDatabase" localSheetId="3" hidden="1">'All Other Leader Expenses'!$I$21:$I$117</definedName>
    <definedName name="_xlnm._FilterDatabase" localSheetId="2" hidden="1">'Travel Expenses'!$L$20:$L$116</definedName>
    <definedName name="ActivityMileage" localSheetId="2">'[2]to be hidden'!$H$3:$H$12</definedName>
    <definedName name="ActivityMileage">#REF!</definedName>
    <definedName name="ActivityNonMileage">#REF!</definedName>
    <definedName name="ActivityOther">#REF!</definedName>
    <definedName name="Ldecreaseby1">'[1]to be hidden'!$B$3:$B$14</definedName>
    <definedName name="LDecreaseby2">'[1]to be hidden'!$B$17:$B$29</definedName>
    <definedName name="LDesignator">#REF!</definedName>
    <definedName name="LState">'[1]to be hidden'!$D$32:$D$82</definedName>
    <definedName name="LTitles">'[1]to be hidden'!$D$3:$D$21</definedName>
    <definedName name="_xlnm.Print_Area" localSheetId="3">'All Other Leader Expenses'!$B$1:$I$117</definedName>
    <definedName name="_xlnm.Print_Area" localSheetId="0">'Instructions'!$A$1:$A$61</definedName>
    <definedName name="_xlnm.Print_Area" localSheetId="1">'Statement'!$A$1:$N$59</definedName>
    <definedName name="_xlnm.Print_Area" localSheetId="2">'Travel Expenses'!$B:$L</definedName>
    <definedName name="_xlnm.Print_Titles" localSheetId="3">'All Other Leader Expenses'!$1:$20</definedName>
    <definedName name="_xlnm.Print_Titles" localSheetId="0">'Instructions'!$1:$2</definedName>
    <definedName name="ReducedNewRate" localSheetId="2">'[2]Statement'!$F$4</definedName>
    <definedName name="ReducedNewRate">'[1]Statement'!$F$4</definedName>
    <definedName name="ReducedOldRate" localSheetId="2">'[2]Statement'!$F$3</definedName>
    <definedName name="ReducedOldRate">'[1]Statement'!$F$3</definedName>
    <definedName name="TVLDATE3" localSheetId="2">'[2]Statement'!$B$4</definedName>
    <definedName name="TVLDATE3">'[1]Statement'!$B$4</definedName>
    <definedName name="YesNo">#REF!</definedName>
  </definedNames>
  <calcPr fullCalcOnLoad="1"/>
</workbook>
</file>

<file path=xl/sharedStrings.xml><?xml version="1.0" encoding="utf-8"?>
<sst xmlns="http://schemas.openxmlformats.org/spreadsheetml/2006/main" count="283" uniqueCount="224">
  <si>
    <t>Mileage Rates</t>
  </si>
  <si>
    <t>Accounting Subledger Code</t>
  </si>
  <si>
    <t>Travel Dates</t>
  </si>
  <si>
    <t>Maximum Rate Allowed</t>
  </si>
  <si>
    <t>Selected Rate</t>
  </si>
  <si>
    <t>Select the dropdown to the right to identify your position:</t>
  </si>
  <si>
    <t>State</t>
  </si>
  <si>
    <t>Split State Designator</t>
  </si>
  <si>
    <t>Position Code</t>
  </si>
  <si>
    <t>VOLUNTEER ID#:</t>
  </si>
  <si>
    <t>NAME</t>
  </si>
  <si>
    <t>Input Color Guide</t>
  </si>
  <si>
    <t>ADDRESS</t>
  </si>
  <si>
    <t>CITY</t>
  </si>
  <si>
    <t>STATE</t>
  </si>
  <si>
    <t>White boxes are automatically populated based on your answers in either the yellow or green box as appropriate.</t>
  </si>
  <si>
    <t xml:space="preserve"> ZIP</t>
  </si>
  <si>
    <t>C</t>
  </si>
  <si>
    <t>B</t>
  </si>
  <si>
    <t>Mark Here if Seasonal Address:</t>
  </si>
  <si>
    <t>A</t>
  </si>
  <si>
    <t>TELEPHONE</t>
  </si>
  <si>
    <t>N</t>
  </si>
  <si>
    <t>Please read all information on the "Instruction" tab carefully.  Incomplete statements may delay reimbursements of expenses.</t>
  </si>
  <si>
    <t>E</t>
  </si>
  <si>
    <t>Question:  Do you wish to receive a $50 leadership flat rate reimbursement instead of itemizing?</t>
  </si>
  <si>
    <t>Grouped Activity Codes</t>
  </si>
  <si>
    <t>Explanation</t>
  </si>
  <si>
    <t>Mileage Only Expenses</t>
  </si>
  <si>
    <t>Non-Mileage Travel</t>
  </si>
  <si>
    <t>All Other Expenses</t>
  </si>
  <si>
    <t>Total</t>
  </si>
  <si>
    <t>SEE ATTACHMENT FOR DETAILS</t>
  </si>
  <si>
    <t>P</t>
  </si>
  <si>
    <t>R</t>
  </si>
  <si>
    <t>S</t>
  </si>
  <si>
    <t>Z</t>
  </si>
  <si>
    <t>FLAT RATE -- NO DETAILS NECESSARY</t>
  </si>
  <si>
    <t>G</t>
  </si>
  <si>
    <t>I</t>
  </si>
  <si>
    <t>K</t>
  </si>
  <si>
    <t>L</t>
  </si>
  <si>
    <t>M</t>
  </si>
  <si>
    <t>T</t>
  </si>
  <si>
    <t>W</t>
  </si>
  <si>
    <t>Sub-total</t>
  </si>
  <si>
    <t>Less Advance</t>
  </si>
  <si>
    <t>TOTAL</t>
  </si>
  <si>
    <t>Signature</t>
  </si>
  <si>
    <t>Date</t>
  </si>
  <si>
    <t>Supervisor Sig.</t>
  </si>
  <si>
    <t>Supervisor ID#</t>
  </si>
  <si>
    <t>Distribution:  Send 3 signed copies of the "Statement" and 1 copy of the Detail Worksheets to your supervisor.</t>
  </si>
  <si>
    <r>
      <t>CERTIFICATION:</t>
    </r>
    <r>
      <rPr>
        <b/>
        <sz val="13"/>
        <rFont val="Arial"/>
        <family val="2"/>
      </rPr>
      <t xml:space="preserve">  I certify that this statement and amounts claimed represent necessary expenses incurred by me while engaged in AARP TAX-AIDE business.  (Your supervising Coordinator's approval is required.)</t>
    </r>
  </si>
  <si>
    <r>
      <t xml:space="preserve">Yellow boxes indicate sections where you </t>
    </r>
    <r>
      <rPr>
        <b/>
        <sz val="12"/>
        <rFont val="Arial"/>
        <family val="2"/>
      </rPr>
      <t>type or write</t>
    </r>
    <r>
      <rPr>
        <sz val="12"/>
        <rFont val="Arial"/>
        <family val="2"/>
      </rPr>
      <t xml:space="preserve"> the information requested.  Supervisor to complete "Supervisor Signature" and "Supervisor ID" yellow boxes.</t>
    </r>
  </si>
  <si>
    <r>
      <t xml:space="preserve">Green boxes indicate sections where you </t>
    </r>
    <r>
      <rPr>
        <b/>
        <sz val="12"/>
        <rFont val="Arial"/>
        <family val="2"/>
      </rPr>
      <t>select from the dropdown list</t>
    </r>
    <r>
      <rPr>
        <sz val="12"/>
        <rFont val="Arial"/>
        <family val="2"/>
      </rPr>
      <t xml:space="preserve"> to answer the question asked.</t>
    </r>
  </si>
  <si>
    <r>
      <t>NH/HA-1338(</t>
    </r>
    <r>
      <rPr>
        <b/>
        <sz val="12"/>
        <color indexed="10"/>
        <rFont val="Arial"/>
        <family val="2"/>
      </rPr>
      <t>1109</t>
    </r>
    <r>
      <rPr>
        <b/>
        <sz val="12"/>
        <rFont val="Arial"/>
        <family val="2"/>
      </rPr>
      <t>)*E234</t>
    </r>
    <r>
      <rPr>
        <b/>
        <sz val="10"/>
        <rFont val="Arial"/>
        <family val="2"/>
      </rPr>
      <t xml:space="preserve">                                               </t>
    </r>
    <r>
      <rPr>
        <b/>
        <i/>
        <sz val="10"/>
        <rFont val="Arial"/>
        <family val="2"/>
      </rPr>
      <t>AARP Tax-Aide is a program of the AARP Foundation, offered in conjunction with the IRS.</t>
    </r>
  </si>
  <si>
    <t>National Advisor = 6</t>
  </si>
  <si>
    <t>Travel for Counseling Activities: I</t>
  </si>
  <si>
    <t>Regional Coordinator = 9</t>
  </si>
  <si>
    <t>Travel for Coordinating Activities:  B</t>
  </si>
  <si>
    <t>Regional Training Advisor = P</t>
  </si>
  <si>
    <t>Attend Local Training:  T</t>
  </si>
  <si>
    <t>Regional Technology Advisor = K</t>
  </si>
  <si>
    <t>Attend District Meetings:  K</t>
  </si>
  <si>
    <t>Regional Partner/Comm. Advisor = M</t>
  </si>
  <si>
    <t>Attend State Led Instructor Workshop:  W</t>
  </si>
  <si>
    <t>Regional Administration Advisor = J</t>
  </si>
  <si>
    <t>Attend State Meetings:  M</t>
  </si>
  <si>
    <t>State Coordinator = 7</t>
  </si>
  <si>
    <t>Attend Regional Meetings:  N</t>
  </si>
  <si>
    <t>Training Specialist = D</t>
  </si>
  <si>
    <t>Attend National Meetings:  L</t>
  </si>
  <si>
    <t>Technology Specialist = C</t>
  </si>
  <si>
    <t>Attend National Training Committee Meeting:  E</t>
  </si>
  <si>
    <t>Partnership/Comm. Specialist = B</t>
  </si>
  <si>
    <t>Attend National Technology Committee Meeting:  G</t>
  </si>
  <si>
    <t>Administration Specialist = A</t>
  </si>
  <si>
    <t>District Coordinator = 2</t>
  </si>
  <si>
    <t>Prospective Vol Coordinator = F</t>
  </si>
  <si>
    <t>Training Coordinator = N</t>
  </si>
  <si>
    <t>Technology Coordinator = E</t>
  </si>
  <si>
    <t>Communications Coordinator = 8</t>
  </si>
  <si>
    <t>Administration Coordinator = S</t>
  </si>
  <si>
    <t>Local Coordinator = 1</t>
  </si>
  <si>
    <t>Instructor = 3</t>
  </si>
  <si>
    <t>eFile Supplies (Consumables, Phone, Copy, Postage):  S</t>
  </si>
  <si>
    <t>Equipment Purchases (Computer, Printers, Other Hardware):  S</t>
  </si>
  <si>
    <t>AK</t>
  </si>
  <si>
    <t>Equipment Repair, Maintenance, Upgrades:  R</t>
  </si>
  <si>
    <t>AL</t>
  </si>
  <si>
    <t>Other Supplies (not eFile related):  Z</t>
  </si>
  <si>
    <t>AR</t>
  </si>
  <si>
    <t>Other Phone, Copy, Postage (not eFile related):  A</t>
  </si>
  <si>
    <t>AZ</t>
  </si>
  <si>
    <t>Publicity Supplies/Purchases:  P</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</si>
  <si>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</si>
  <si>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</si>
  <si>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</si>
  <si>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</si>
  <si>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</si>
  <si>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</si>
  <si>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</si>
  <si>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</si>
  <si>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</si>
  <si>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</si>
  <si>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</si>
  <si>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</si>
  <si>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</si>
  <si>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</si>
  <si>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</si>
  <si>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</si>
  <si>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</si>
  <si>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</si>
  <si>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</si>
  <si>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</si>
  <si>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</si>
  <si>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</si>
  <si>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</si>
  <si>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</si>
  <si>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</si>
  <si>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</si>
  <si>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</si>
  <si>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</si>
  <si>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</si>
  <si>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</si>
  <si>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</si>
  <si>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</si>
  <si>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</si>
  <si>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</si>
  <si>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</si>
  <si>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SC</t>
  </si>
  <si>
    <t>SD</t>
  </si>
  <si>
    <t>TN</t>
  </si>
  <si>
    <t>TX</t>
  </si>
  <si>
    <t>UT</t>
  </si>
  <si>
    <t>VA</t>
  </si>
  <si>
    <t>WA</t>
  </si>
  <si>
    <t>WI</t>
  </si>
  <si>
    <t>WV</t>
  </si>
  <si>
    <t>WY</t>
  </si>
  <si>
    <t xml:space="preserve">Instructions for Leadership (those holding titles other than Counselor, ERO, Client Facilitator, Shift Coordinator/Eligible for non-mileage travel and other expense reimbursement) </t>
  </si>
  <si>
    <t>EXPENSE STATEMENT</t>
  </si>
  <si>
    <t>This expense statement should be used by Leadership positions eligible for mileage/transportation along with other travel and expense reimbursement, and must not be used by Counselor, ERO, Client Facilitator or Shift Coordinator positions.</t>
  </si>
  <si>
    <t>Use this expense statement to record and submit for reimbursement all allowable expenses.</t>
  </si>
  <si>
    <t>WORKSHEET INSTRUCTIONS:</t>
  </si>
  <si>
    <t xml:space="preserve">Provide the information for each of the highlighted boxes as follows:  </t>
  </si>
  <si>
    <t>Yellow boxes indicate sections where you type in or write information.</t>
  </si>
  <si>
    <t>Green boxes indicate sections where you select an answer from the dropdown list.</t>
  </si>
  <si>
    <t>Statement Worksheet:</t>
  </si>
  <si>
    <t xml:space="preserve">Drop Down Menus:  </t>
  </si>
  <si>
    <t>Detail Worksheets:</t>
  </si>
  <si>
    <t>Please note the following requirements and guidelines:</t>
  </si>
  <si>
    <t>1)      Select the appropriate Activity.</t>
  </si>
  <si>
    <t>2)      Enter specific date(s) of activity or incurred expense(s).</t>
  </si>
  <si>
    <t>3)      Identify/describe the Location and/or Activity.</t>
  </si>
  <si>
    <t>4)      Enter expenses incurred in appropriate columns.</t>
  </si>
  <si>
    <t>5)      Separate dates/entries should be made if work performed/expense incurred at more than one location.</t>
  </si>
  <si>
    <t xml:space="preserve">6)      Do not enter combined mileage totals representing multiple days or the whole season on one line.  </t>
  </si>
  <si>
    <t>7)      Alcohol is not an allowable, reimbursable expense.  Deduct from meal receipts.</t>
  </si>
  <si>
    <t xml:space="preserve">8)      Phone/Copy/Postage falls under Activity Code “A” unless directly related to e-filing (Activity Code “S”).  </t>
  </si>
  <si>
    <t xml:space="preserve">9)      Reimbursable supplies use Activity Code “Z” unless directly related to e-filing (Activity Code “S”). </t>
  </si>
  <si>
    <t>Volunteer:</t>
  </si>
  <si>
    <t>Total Transportation Costs for:</t>
  </si>
  <si>
    <t xml:space="preserve">*Note: Coordinating includes transportation costs for "R", "P", "A", "Z", </t>
  </si>
  <si>
    <t>and "B" activities</t>
  </si>
  <si>
    <t>Reminders:</t>
  </si>
  <si>
    <t xml:space="preserve">► If Counseling expenses exceed your split state's limit, be sure to attach a copy of the pre-approval from your SC.
</t>
  </si>
  <si>
    <t>► Counseling costs should be submitted to the National Office for Processing between 4/16 and 6/30</t>
  </si>
  <si>
    <t>Activity</t>
  </si>
  <si>
    <t>Activity Code</t>
  </si>
  <si>
    <t>Activity &amp; Location</t>
  </si>
  <si>
    <t>Round Trip Miles</t>
  </si>
  <si>
    <t>Rate</t>
  </si>
  <si>
    <t>Mileage $</t>
  </si>
  <si>
    <t>Food</t>
  </si>
  <si>
    <t>Lodging</t>
  </si>
  <si>
    <t>Parking, Tolls, &amp; Other Transportation</t>
  </si>
  <si>
    <t>Total Other Leadership Expenses:</t>
  </si>
  <si>
    <t xml:space="preserve">*Note: Phone/Copy/Postage includes other costs for "L", "M", "W", "N", "T", "K", and "B" activities </t>
  </si>
  <si>
    <t>Phone</t>
  </si>
  <si>
    <t>Copy</t>
  </si>
  <si>
    <t>Postage</t>
  </si>
  <si>
    <t>Supplies/ Other</t>
  </si>
  <si>
    <r>
      <t xml:space="preserve">DISTRIBUTION:  </t>
    </r>
    <r>
      <rPr>
        <b/>
        <u val="single"/>
        <sz val="12"/>
        <rFont val="Arial"/>
        <family val="2"/>
      </rPr>
      <t>Send 3 signed copies</t>
    </r>
    <r>
      <rPr>
        <b/>
        <sz val="12"/>
        <rFont val="Arial"/>
        <family val="2"/>
      </rPr>
      <t xml:space="preserve"> of the "Statement" and 1 copy of the Detail Worksheets to your supervisor for approval and forwarding.</t>
    </r>
  </si>
  <si>
    <r>
      <t xml:space="preserve">►Select your </t>
    </r>
    <r>
      <rPr>
        <b/>
        <sz val="12"/>
        <rFont val="Arial"/>
        <family val="2"/>
      </rPr>
      <t>State</t>
    </r>
    <r>
      <rPr>
        <sz val="12"/>
        <rFont val="Arial"/>
        <family val="2"/>
      </rPr>
      <t xml:space="preserve"> of jurisdiction (e.g., AL=Alabama) </t>
    </r>
  </si>
  <si>
    <r>
      <t xml:space="preserve">National Meetings </t>
    </r>
    <r>
      <rPr>
        <b/>
        <sz val="12"/>
        <rFont val="Arial"/>
        <family val="2"/>
      </rPr>
      <t>(L)</t>
    </r>
  </si>
  <si>
    <r>
      <t xml:space="preserve">Instructor Workshops </t>
    </r>
    <r>
      <rPr>
        <b/>
        <sz val="12"/>
        <rFont val="Arial"/>
        <family val="2"/>
      </rPr>
      <t>(T)</t>
    </r>
    <r>
      <rPr>
        <sz val="12"/>
        <rFont val="Arial"/>
        <family val="2"/>
      </rPr>
      <t xml:space="preserve"> </t>
    </r>
  </si>
  <si>
    <r>
      <t xml:space="preserve">State Meetings </t>
    </r>
    <r>
      <rPr>
        <b/>
        <sz val="12"/>
        <rFont val="Arial"/>
        <family val="2"/>
      </rPr>
      <t>(M)</t>
    </r>
  </si>
  <si>
    <r>
      <t xml:space="preserve">District Meetings  </t>
    </r>
    <r>
      <rPr>
        <b/>
        <sz val="12"/>
        <rFont val="Arial"/>
        <family val="2"/>
      </rPr>
      <t>(K)</t>
    </r>
  </si>
  <si>
    <r>
      <t xml:space="preserve">State Instructor Workshop Supplies  </t>
    </r>
    <r>
      <rPr>
        <b/>
        <sz val="12"/>
        <rFont val="Arial"/>
        <family val="2"/>
      </rPr>
      <t>(W)</t>
    </r>
  </si>
  <si>
    <r>
      <t xml:space="preserve">Counseling Activities </t>
    </r>
    <r>
      <rPr>
        <b/>
        <sz val="12"/>
        <rFont val="Arial"/>
        <family val="2"/>
      </rPr>
      <t>(I)</t>
    </r>
  </si>
  <si>
    <r>
      <t xml:space="preserve">Regional Meetings   </t>
    </r>
    <r>
      <rPr>
        <b/>
        <sz val="12"/>
        <rFont val="Arial"/>
        <family val="2"/>
      </rPr>
      <t>(N)</t>
    </r>
  </si>
  <si>
    <r>
      <t xml:space="preserve">Efile Supplies </t>
    </r>
    <r>
      <rPr>
        <b/>
        <sz val="12"/>
        <rFont val="Arial"/>
        <family val="2"/>
      </rPr>
      <t>(S)</t>
    </r>
  </si>
  <si>
    <r>
      <t xml:space="preserve">National Training Committee  </t>
    </r>
    <r>
      <rPr>
        <b/>
        <sz val="12"/>
        <rFont val="Arial"/>
        <family val="2"/>
      </rPr>
      <t>(E)</t>
    </r>
  </si>
  <si>
    <r>
      <t xml:space="preserve">Coordinating  </t>
    </r>
    <r>
      <rPr>
        <b/>
        <sz val="12"/>
        <rFont val="Arial"/>
        <family val="2"/>
      </rPr>
      <t>(B)*</t>
    </r>
  </si>
  <si>
    <r>
      <t xml:space="preserve">National Technology Committee  </t>
    </r>
    <r>
      <rPr>
        <b/>
        <sz val="12"/>
        <rFont val="Arial"/>
        <family val="2"/>
      </rPr>
      <t>(G)</t>
    </r>
  </si>
  <si>
    <t>Total  Non-Mileage Travel</t>
  </si>
  <si>
    <t>Total Travel</t>
  </si>
  <si>
    <r>
      <t xml:space="preserve">Should </t>
    </r>
    <r>
      <rPr>
        <b/>
        <sz val="13"/>
        <color indexed="10"/>
        <rFont val="Arial"/>
        <family val="2"/>
      </rPr>
      <t>ALL OF THE EXPENSES</t>
    </r>
    <r>
      <rPr>
        <b/>
        <sz val="13"/>
        <rFont val="Arial"/>
        <family val="2"/>
      </rPr>
      <t xml:space="preserve"> reflected in this statement be charged to your split state's donated funds?  </t>
    </r>
  </si>
  <si>
    <r>
      <t xml:space="preserve">Publicity  </t>
    </r>
    <r>
      <rPr>
        <b/>
        <sz val="12"/>
        <rFont val="Arial"/>
        <family val="2"/>
      </rPr>
      <t>(P)</t>
    </r>
  </si>
  <si>
    <r>
      <t xml:space="preserve">Other Supplies than Instructor or Efile  </t>
    </r>
    <r>
      <rPr>
        <b/>
        <sz val="12"/>
        <rFont val="Arial"/>
        <family val="2"/>
      </rPr>
      <t>(Z)</t>
    </r>
  </si>
  <si>
    <r>
      <t xml:space="preserve">Phone Copy Postage  </t>
    </r>
    <r>
      <rPr>
        <b/>
        <sz val="12"/>
        <rFont val="Arial"/>
        <family val="2"/>
      </rPr>
      <t>(A)*</t>
    </r>
  </si>
  <si>
    <r>
      <t xml:space="preserve">Computer Repair/Maintenance </t>
    </r>
    <r>
      <rPr>
        <b/>
        <sz val="12"/>
        <rFont val="Arial"/>
        <family val="2"/>
      </rPr>
      <t>(R)</t>
    </r>
  </si>
  <si>
    <r>
      <t xml:space="preserve">Leadership Flat Rate </t>
    </r>
    <r>
      <rPr>
        <b/>
        <sz val="12"/>
        <rFont val="Arial"/>
        <family val="2"/>
      </rPr>
      <t>(C)</t>
    </r>
  </si>
  <si>
    <r>
      <t xml:space="preserve">►Select your </t>
    </r>
    <r>
      <rPr>
        <b/>
        <sz val="12"/>
        <rFont val="Arial"/>
        <family val="2"/>
      </rPr>
      <t>Split State Designator</t>
    </r>
    <r>
      <rPr>
        <sz val="12"/>
        <rFont val="Arial"/>
        <family val="2"/>
      </rPr>
      <t xml:space="preserve"> of jurisdiction (1 - 6)</t>
    </r>
  </si>
  <si>
    <r>
      <t>►Select your answer Y=Yes or N=No to the question:</t>
    </r>
    <r>
      <rPr>
        <b/>
        <sz val="12"/>
        <rFont val="Arial"/>
        <family val="2"/>
      </rPr>
      <t xml:space="preserve"> "Do you wish to receive a $50 leadership flat rate reimbursement instead of itemizing?"</t>
    </r>
  </si>
  <si>
    <r>
      <t>►Select your answer Y=Yes or N=No to the question:</t>
    </r>
    <r>
      <rPr>
        <b/>
        <sz val="12"/>
        <rFont val="Arial"/>
        <family val="2"/>
      </rPr>
      <t xml:space="preserve"> "Should ALL OF THE EXPENSES reflected in this statement be charged to your split state's donated funds?"  </t>
    </r>
  </si>
  <si>
    <r>
      <t>DONATED FUNDS:</t>
    </r>
    <r>
      <rPr>
        <sz val="12"/>
        <rFont val="Arial"/>
        <family val="2"/>
      </rPr>
      <t xml:space="preserve">  Reimbursement from donated funds or small grants should be submitted separately.  Do not include other expenses, and make sure the correctly answer the “DONATED FUNDS” question on the statement sheet.  This will alert the National Office that the funds used to reimburse you should come from your split state's donated funds.  </t>
    </r>
  </si>
  <si>
    <t>RI</t>
  </si>
  <si>
    <t>VT</t>
  </si>
  <si>
    <r>
      <t>RECEIPTS:</t>
    </r>
    <r>
      <rPr>
        <sz val="12"/>
        <rFont val="Arial"/>
        <family val="2"/>
      </rPr>
      <t xml:space="preserve">  ORIGINAL receipts are required for ALL expenses other than mileage.  Receipts of $75 or more must be taped to a blank, letter-sized piece of paper and submitted along with the expense statement.  Receipts of less than $75 must also be submitted along with the expense statement, but are not required to be taped.  Consult with your supervisor if you are unsure of the guidelines for your position.</t>
    </r>
  </si>
  <si>
    <r>
      <t>CERTIFICATION:</t>
    </r>
    <r>
      <rPr>
        <sz val="12"/>
        <rFont val="Arial"/>
        <family val="2"/>
      </rPr>
      <t xml:space="preserve">  By signing this expense statement, you are certifying that your expenses claimed are actual and appropriate for reimbursement.  The signature of your supervising Coordinator, as shown on the roster, is required on this expense statement as approval of your expenses.</t>
    </r>
  </si>
  <si>
    <r>
      <t xml:space="preserve">►Select your </t>
    </r>
    <r>
      <rPr>
        <b/>
        <sz val="12"/>
        <rFont val="Arial"/>
        <family val="2"/>
      </rPr>
      <t>Position</t>
    </r>
    <r>
      <rPr>
        <sz val="12"/>
        <rFont val="Arial"/>
        <family val="2"/>
      </rPr>
      <t xml:space="preserve"> based on your primary (highest) title.  As a guide, the list is presented from highest titles to lowest titles.  The first title you hold in the list is the one that you should select.  Your selection will result in your position code being automatically populated.</t>
    </r>
  </si>
  <si>
    <t>Enter expenses, separately by date, on the appropriate activity worksheet.  One worksheet titled “Travel Expenses” is for all travel-related expenses (e.g. parking, tolls, lodging, food, mileage and other non-mileage transportation costs such as airline, bus, or train tickets).  A second worksheet titled “All Other Leader Expenses” is for all other [non travel] expenses (e.g. e-file supplies, phone, copying, postage, repairs, publicity, other supplies).</t>
  </si>
  <si>
    <t>REMINDER:</t>
  </si>
  <si>
    <t xml:space="preserve">The “W” code is used to identify the costs associated with State led Instructor Workshops/Train the Trainer Meetings.  Use of the “T” code continues to be limited to only Local training sessions.  </t>
  </si>
  <si>
    <t>All attendees [including counselors] of Local training sessions should also use the “T” code.  This includes leaders and non-leaders and for tax training/certification, ERO, CF and/or site policy training.  Expense code “I” will still be used for transportation related to tax assistance or client facilitation.</t>
  </si>
  <si>
    <t>Individual entries on the Statement worksheet may be rounded. The amount to be reimbursed is calculated from the total mileage reported and is rounded only once.</t>
  </si>
  <si>
    <t>1/12012</t>
  </si>
  <si>
    <t>NOTE:</t>
  </si>
  <si>
    <r>
      <t xml:space="preserve">►Select your </t>
    </r>
    <r>
      <rPr>
        <b/>
        <sz val="12"/>
        <color indexed="30"/>
        <rFont val="Arial"/>
        <family val="2"/>
      </rPr>
      <t>Mileage Rate.</t>
    </r>
    <r>
      <rPr>
        <sz val="12"/>
        <color indexed="30"/>
        <rFont val="Arial"/>
        <family val="2"/>
      </rPr>
      <t xml:space="preserve">  The current maximum allowable rate is $.555 from 1/1/12 through 12/31/12 and $.565 from 1/1/2013-12/31/13.  You may select an amount less than the maximum allowable rate by using the arrow key to the right of the green boxes under the heading marked "Selected Rate."  The options are listed in $0.05 increments beginning with "$.00".  Your itemized reimbursement will be calculated based on the rate you select.</t>
    </r>
  </si>
  <si>
    <t>2012/2013   Date</t>
  </si>
  <si>
    <r>
      <t xml:space="preserve">Printing Recommendation:  </t>
    </r>
    <r>
      <rPr>
        <sz val="12"/>
        <rFont val="Arial"/>
        <family val="2"/>
      </rPr>
      <t>When you have completed all entries in the Travel and/or All Other Expense Worksheets, please uncheck "Blanks" from the drop down/filter box [in the upper right hand corner of each worksheet and highlighted in orange].  By doing so, only populated rows will display and print, and all unused rows will be hidden.  This will conserve both paper and ink when the worksheets are printed.</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</si>
</sst>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000"/>
    <numFmt numFmtId="166" formatCode="[&lt;=9999999]###\-####;\(###\)\ ###\-####"/>
    <numFmt numFmtId="167" formatCode="m/d/yy;@"/>
    <numFmt numFmtId="168" formatCode="_(* #,##0.000_);_(* \(#,##0.000\);_(* &quot;-&quot;???_);_(@_)"/>
    <numFmt numFmtId="169" formatCode="&quot;$&quot;#,##0.00"/>
    <numFmt numFmtId="170" formatCode="mm/dd/yy"/>
    <numFmt numFmtId="171" formatCode="0.000"/>
    <numFmt numFmtId="172" formatCode="_(&quot;$&quot;* #,##0_);_(&quot;$&quot;* \(#,##0\);_(&quot;$&quot;* &quot;-&quot;??_);_(@_)"/>
    <numFmt numFmtId="173" formatCode="mmm\-yyyy"/>
    <numFmt numFmtId="174" formatCode="mm/dd/yy;@"/>
    <numFmt numFmtId="175" formatCode="m/d/yyyy;@"/>
    <numFmt numFmtId="176" formatCode="&quot;$&quot;#,##0.000_);\(&quot;$&quot;#,##0.000\)"/>
    <numFmt numFmtId="177" formatCode="&quot;$&quot;#,##0.000"/>
    <numFmt numFmtId="178" formatCode="&quot;Yes&quot;;&quot;Yes&quot;;&quot;No&quot;"/>
    <numFmt numFmtId="179" formatCode="&quot;True&quot;;&quot;True&quot;;&quot;False&quot;"/>
    <numFmt numFmtId="180" formatCode="&quot;On&quot;;&quot;On&quot;;&quot;Off&quot;"/>
    <numFmt numFmtId="181" formatCode="[$€-2]\ #,##0.00_);[Red]\([$€-2]\ #,##0.00\)"/>
    <numFmt numFmtId="182" formatCode="&quot;$&quot;#,##0.0"/>
    <numFmt numFmtId="183" formatCode="&quot;$&quot;#,##0.0000"/>
    <numFmt numFmtId="184" formatCode="0.0"/>
    <numFmt numFmtId="185" formatCode="_(&quot;$&quot;* #,##0.000_);_(&quot;$&quot;* \(#,##0.000\);_(&quot;$&quot;* &quot;-&quot;??_);_(@_)"/>
  </numFmts>
  <fonts count="64">
    <font>
      <sz val="10"/>
      <name val="Arial"/>
      <family val="0"/>
    </font>
    <font>
      <sz val="8"/>
      <name val="Arial"/>
      <family val="2"/>
    </font>
    <font>
      <b/>
      <sz val="12"/>
      <name val="Arial"/>
      <family val="2"/>
    </font>
    <font>
      <b/>
      <sz val="13"/>
      <name val="Arial"/>
      <family val="2"/>
    </font>
    <font>
      <b/>
      <sz val="20"/>
      <color indexed="10"/>
      <name val="Arial"/>
      <family val="2"/>
    </font>
    <font>
      <b/>
      <i/>
      <sz val="13"/>
      <name val="Arial"/>
      <family val="2"/>
    </font>
    <font>
      <b/>
      <i/>
      <sz val="14"/>
      <name val="Arial"/>
      <family val="2"/>
    </font>
    <font>
      <b/>
      <sz val="14"/>
      <name val="Arial"/>
      <family val="2"/>
    </font>
    <font>
      <b/>
      <sz val="18"/>
      <name val="Arial"/>
      <family val="2"/>
    </font>
    <font>
      <b/>
      <sz val="20"/>
      <name val="Arial"/>
      <family val="2"/>
    </font>
    <font>
      <b/>
      <sz val="16"/>
      <name val="Arial"/>
      <family val="2"/>
    </font>
    <font>
      <b/>
      <sz val="28"/>
      <name val="Arial"/>
      <family val="2"/>
    </font>
    <font>
      <b/>
      <sz val="10"/>
      <name val="Arial"/>
      <family val="2"/>
    </font>
    <font>
      <sz val="9"/>
      <name val="Arial"/>
      <family val="2"/>
    </font>
    <font>
      <sz val="9"/>
      <color indexed="9"/>
      <name val="Arial"/>
      <family val="2"/>
    </font>
    <font>
      <sz val="10"/>
      <color indexed="9"/>
      <name val="Arial"/>
      <family val="2"/>
    </font>
    <font>
      <sz val="12"/>
      <name val="Arial"/>
      <family val="2"/>
    </font>
    <font>
      <b/>
      <sz val="28"/>
      <color indexed="10"/>
      <name val="Arial"/>
      <family val="2"/>
    </font>
    <font>
      <b/>
      <sz val="18"/>
      <color indexed="10"/>
      <name val="Arial"/>
      <family val="2"/>
    </font>
    <font>
      <b/>
      <sz val="14"/>
      <color indexed="10"/>
      <name val="Arial"/>
      <family val="2"/>
    </font>
    <font>
      <b/>
      <sz val="22"/>
      <name val="Arial"/>
      <family val="2"/>
    </font>
    <font>
      <b/>
      <sz val="12"/>
      <color indexed="10"/>
      <name val="Arial"/>
      <family val="2"/>
    </font>
    <font>
      <b/>
      <i/>
      <sz val="10"/>
      <name val="Arial"/>
      <family val="2"/>
    </font>
    <font>
      <b/>
      <sz val="20"/>
      <color indexed="9"/>
      <name val="Arial"/>
      <family val="2"/>
    </font>
    <font>
      <b/>
      <i/>
      <sz val="18"/>
      <name val="Arial"/>
      <family val="2"/>
    </font>
    <font>
      <b/>
      <u val="single"/>
      <sz val="10"/>
      <name val="Arial"/>
      <family val="2"/>
    </font>
    <font>
      <sz val="14"/>
      <name val="Arial Black"/>
      <family val="2"/>
    </font>
    <font>
      <b/>
      <i/>
      <sz val="19"/>
      <color indexed="10"/>
      <name val="Arial"/>
      <family val="2"/>
    </font>
    <font>
      <b/>
      <sz val="9"/>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36"/>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i/>
      <sz val="12"/>
      <name val="Arial"/>
      <family val="2"/>
    </font>
    <font>
      <b/>
      <u val="single"/>
      <sz val="12"/>
      <name val="Arial"/>
      <family val="2"/>
    </font>
    <font>
      <b/>
      <i/>
      <sz val="12"/>
      <name val="Arial"/>
      <family val="2"/>
    </font>
    <font>
      <sz val="14"/>
      <name val="Arial"/>
      <family val="2"/>
    </font>
    <font>
      <u val="single"/>
      <sz val="12"/>
      <name val="Arial"/>
      <family val="2"/>
    </font>
    <font>
      <sz val="10"/>
      <color indexed="10"/>
      <name val="Arial"/>
      <family val="2"/>
    </font>
    <font>
      <b/>
      <sz val="10"/>
      <color indexed="8"/>
      <name val="Arial"/>
      <family val="2"/>
    </font>
    <font>
      <b/>
      <sz val="11"/>
      <name val="Arial"/>
      <family val="2"/>
    </font>
    <font>
      <sz val="9"/>
      <color indexed="10"/>
      <name val="Arial"/>
      <family val="2"/>
    </font>
    <font>
      <sz val="16"/>
      <name val="Arial"/>
      <family val="2"/>
    </font>
    <font>
      <b/>
      <sz val="13"/>
      <color indexed="10"/>
      <name val="Arial"/>
      <family val="2"/>
    </font>
    <font>
      <sz val="12"/>
      <color indexed="30"/>
      <name val="Arial"/>
      <family val="2"/>
    </font>
    <font>
      <b/>
      <sz val="12"/>
      <color indexed="30"/>
      <name val="Arial"/>
      <family val="2"/>
    </font>
    <font>
      <sz val="8"/>
      <name val="Tahoma"/>
      <family val="2"/>
    </font>
    <font>
      <b/>
      <sz val="10"/>
      <color indexed="10"/>
      <name val="Arial"/>
      <family val="0"/>
    </font>
    <font>
      <sz val="12"/>
      <color rgb="FF0070C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top/>
      <bottom style="medium"/>
    </border>
    <border>
      <left/>
      <right/>
      <top/>
      <bottom style="medium"/>
    </border>
    <border>
      <left style="medium"/>
      <right style="medium"/>
      <top/>
      <bottom style="medium"/>
    </border>
    <border>
      <left style="medium"/>
      <right/>
      <top style="medium"/>
      <bottom style="medium"/>
    </border>
    <border>
      <left/>
      <right/>
      <top style="medium"/>
      <bottom style="medium"/>
    </border>
    <border>
      <left/>
      <right style="medium"/>
      <top/>
      <bottom style="medium"/>
    </border>
    <border>
      <left/>
      <right/>
      <top style="medium"/>
      <bottom/>
    </border>
    <border>
      <left/>
      <right style="medium"/>
      <top/>
      <bottom/>
    </border>
    <border>
      <left style="medium"/>
      <right/>
      <top/>
      <bottom/>
    </border>
    <border>
      <left/>
      <right/>
      <top style="double"/>
      <bottom/>
    </border>
    <border>
      <left style="medium"/>
      <right style="medium"/>
      <top style="medium"/>
      <bottom/>
    </border>
    <border>
      <left style="medium"/>
      <right style="medium"/>
      <top/>
      <bottom/>
    </border>
    <border>
      <left style="medium"/>
      <right/>
      <top style="medium"/>
      <bottom/>
    </border>
    <border>
      <left/>
      <right style="medium"/>
      <top style="medium"/>
      <bottom/>
    </border>
    <border>
      <left/>
      <right/>
      <top style="thin"/>
      <bottom style="double"/>
    </border>
    <border>
      <left style="thin"/>
      <right/>
      <top style="thin"/>
      <bottom/>
    </border>
    <border>
      <left>
        <color indexed="63"/>
      </left>
      <right style="thin"/>
      <top style="thin"/>
      <bottom>
        <color indexed="63"/>
      </bottom>
    </border>
    <border>
      <left>
        <color indexed="63"/>
      </left>
      <right/>
      <top style="thin"/>
      <bottom/>
    </border>
    <border>
      <left>
        <color indexed="63"/>
      </left>
      <right style="thin"/>
      <top>
        <color indexed="63"/>
      </top>
      <bottom>
        <color indexed="63"/>
      </bottom>
    </border>
    <border>
      <left style="thin"/>
      <right/>
      <top/>
      <bottom/>
    </border>
    <border>
      <left style="thin"/>
      <right/>
      <top/>
      <bottom style="thin"/>
    </border>
    <border>
      <left>
        <color indexed="63"/>
      </left>
      <right/>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0" fillId="0" borderId="0">
      <alignment/>
      <protection/>
    </xf>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61">
    <xf numFmtId="0" fontId="0" fillId="0" borderId="0" xfId="0" applyAlignment="1">
      <alignment/>
    </xf>
    <xf numFmtId="0" fontId="2" fillId="0" borderId="10" xfId="57" applyFont="1" applyBorder="1" applyAlignment="1">
      <alignment horizontal="center" wrapText="1"/>
      <protection/>
    </xf>
    <xf numFmtId="0" fontId="3" fillId="0" borderId="11" xfId="57" applyFont="1" applyBorder="1" applyAlignment="1" applyProtection="1">
      <alignment/>
      <protection/>
    </xf>
    <xf numFmtId="0" fontId="3" fillId="0" borderId="12" xfId="57" applyFont="1" applyBorder="1" applyAlignment="1" applyProtection="1">
      <alignment/>
      <protection/>
    </xf>
    <xf numFmtId="44" fontId="3" fillId="0" borderId="13" xfId="44" applyFont="1" applyFill="1" applyBorder="1" applyAlignment="1" applyProtection="1">
      <alignment/>
      <protection/>
    </xf>
    <xf numFmtId="0" fontId="3" fillId="0" borderId="14" xfId="57" applyFont="1" applyBorder="1" applyAlignment="1" applyProtection="1">
      <alignment/>
      <protection/>
    </xf>
    <xf numFmtId="0" fontId="3" fillId="0" borderId="15" xfId="57" applyFont="1" applyBorder="1" applyAlignment="1" applyProtection="1">
      <alignment/>
      <protection/>
    </xf>
    <xf numFmtId="0" fontId="3" fillId="0" borderId="11" xfId="57" applyFont="1" applyBorder="1" applyAlignment="1" applyProtection="1">
      <alignment horizontal="left"/>
      <protection/>
    </xf>
    <xf numFmtId="0" fontId="3" fillId="0" borderId="12" xfId="57" applyFont="1" applyBorder="1" applyAlignment="1" applyProtection="1">
      <alignment horizontal="left"/>
      <protection/>
    </xf>
    <xf numFmtId="44" fontId="3" fillId="0" borderId="16" xfId="44" applyFont="1" applyFill="1" applyBorder="1" applyAlignment="1" applyProtection="1">
      <alignment/>
      <protection/>
    </xf>
    <xf numFmtId="0" fontId="6" fillId="0" borderId="17" xfId="57" applyFont="1" applyBorder="1" applyAlignment="1">
      <alignment vertical="center" wrapText="1"/>
      <protection/>
    </xf>
    <xf numFmtId="0" fontId="6" fillId="0" borderId="0" xfId="57" applyFont="1" applyBorder="1" applyAlignment="1">
      <alignment vertical="center" wrapText="1"/>
      <protection/>
    </xf>
    <xf numFmtId="0" fontId="10" fillId="0" borderId="0" xfId="57" applyFont="1" applyBorder="1" applyAlignment="1">
      <alignment vertical="center"/>
      <protection/>
    </xf>
    <xf numFmtId="0" fontId="0" fillId="0" borderId="0" xfId="57" applyFont="1">
      <alignment/>
      <protection/>
    </xf>
    <xf numFmtId="0" fontId="10" fillId="0" borderId="0" xfId="57" applyFont="1" applyFill="1" applyBorder="1" applyAlignment="1">
      <alignment vertical="center"/>
      <protection/>
    </xf>
    <xf numFmtId="0" fontId="0" fillId="0" borderId="0" xfId="57" applyFont="1" applyFill="1" applyAlignment="1">
      <alignment vertical="center"/>
      <protection/>
    </xf>
    <xf numFmtId="0" fontId="9" fillId="0" borderId="0" xfId="57" applyFont="1" applyFill="1" applyBorder="1" applyAlignment="1">
      <alignment horizontal="center" vertical="center"/>
      <protection/>
    </xf>
    <xf numFmtId="0" fontId="12" fillId="0" borderId="0" xfId="57" applyFont="1" applyFill="1" applyAlignment="1">
      <alignment horizontal="right" vertical="center" wrapText="1"/>
      <protection/>
    </xf>
    <xf numFmtId="0" fontId="0" fillId="0" borderId="0" xfId="57" applyFont="1" applyFill="1" applyBorder="1" applyAlignment="1">
      <alignment vertical="center"/>
      <protection/>
    </xf>
    <xf numFmtId="0" fontId="0" fillId="0" borderId="0" xfId="57" applyFont="1" applyFill="1">
      <alignment/>
      <protection/>
    </xf>
    <xf numFmtId="0" fontId="0" fillId="0" borderId="0" xfId="57" applyFont="1" applyAlignment="1">
      <alignment/>
      <protection/>
    </xf>
    <xf numFmtId="0" fontId="13" fillId="0" borderId="0" xfId="57" applyFont="1">
      <alignment/>
      <protection/>
    </xf>
    <xf numFmtId="49" fontId="0" fillId="0" borderId="0" xfId="57" applyNumberFormat="1" applyFont="1" applyAlignment="1">
      <alignment horizontal="center"/>
      <protection/>
    </xf>
    <xf numFmtId="0" fontId="13" fillId="0" borderId="0" xfId="57" applyFont="1" applyBorder="1" applyAlignment="1">
      <alignment/>
      <protection/>
    </xf>
    <xf numFmtId="49" fontId="15" fillId="0" borderId="0" xfId="57" applyNumberFormat="1" applyFont="1" applyAlignment="1">
      <alignment horizontal="center"/>
      <protection/>
    </xf>
    <xf numFmtId="49" fontId="15" fillId="0" borderId="0" xfId="57" applyNumberFormat="1" applyFont="1" applyFill="1" applyAlignment="1">
      <alignment horizontal="center"/>
      <protection/>
    </xf>
    <xf numFmtId="0" fontId="15" fillId="0" borderId="0" xfId="57" applyFont="1" applyAlignment="1">
      <alignment horizontal="center"/>
      <protection/>
    </xf>
    <xf numFmtId="0" fontId="14" fillId="0" borderId="0" xfId="57" applyFont="1" applyAlignment="1">
      <alignment horizontal="center"/>
      <protection/>
    </xf>
    <xf numFmtId="0" fontId="12" fillId="0" borderId="0" xfId="57" applyFont="1" applyBorder="1">
      <alignment/>
      <protection/>
    </xf>
    <xf numFmtId="0" fontId="0" fillId="0" borderId="0" xfId="57" applyFont="1" applyBorder="1">
      <alignment/>
      <protection/>
    </xf>
    <xf numFmtId="0" fontId="17" fillId="0" borderId="0" xfId="57" applyFont="1" applyBorder="1" applyAlignment="1">
      <alignment vertical="center"/>
      <protection/>
    </xf>
    <xf numFmtId="0" fontId="9" fillId="22" borderId="10" xfId="57" applyFont="1" applyFill="1" applyBorder="1" applyAlignment="1" applyProtection="1">
      <alignment vertical="center"/>
      <protection locked="0"/>
    </xf>
    <xf numFmtId="49" fontId="13" fillId="0" borderId="0" xfId="57" applyNumberFormat="1" applyFont="1" applyAlignment="1">
      <alignment horizontal="center"/>
      <protection/>
    </xf>
    <xf numFmtId="0" fontId="0" fillId="0" borderId="0" xfId="57" applyFont="1" applyFill="1" applyBorder="1">
      <alignment/>
      <protection/>
    </xf>
    <xf numFmtId="0" fontId="12" fillId="0" borderId="0" xfId="57" applyFont="1" applyFill="1" applyBorder="1">
      <alignment/>
      <protection/>
    </xf>
    <xf numFmtId="0" fontId="0" fillId="0" borderId="0" xfId="57" applyFont="1" applyBorder="1" applyAlignment="1">
      <alignment/>
      <protection/>
    </xf>
    <xf numFmtId="0" fontId="10" fillId="0" borderId="0" xfId="57" applyFont="1" applyBorder="1" applyAlignment="1">
      <alignment horizontal="right"/>
      <protection/>
    </xf>
    <xf numFmtId="0" fontId="10" fillId="0" borderId="0" xfId="57" applyFont="1">
      <alignment/>
      <protection/>
    </xf>
    <xf numFmtId="0" fontId="10" fillId="0" borderId="0" xfId="57" applyFont="1" applyBorder="1">
      <alignment/>
      <protection/>
    </xf>
    <xf numFmtId="0" fontId="10" fillId="0" borderId="0" xfId="57" applyFont="1" applyBorder="1" applyAlignment="1">
      <alignment/>
      <protection/>
    </xf>
    <xf numFmtId="0" fontId="2" fillId="0" borderId="0" xfId="57" applyFont="1">
      <alignment/>
      <protection/>
    </xf>
    <xf numFmtId="0" fontId="23" fillId="0" borderId="18" xfId="57" applyFont="1" applyFill="1" applyBorder="1" applyAlignment="1" applyProtection="1">
      <alignment horizontal="center" vertical="center"/>
      <protection locked="0"/>
    </xf>
    <xf numFmtId="0" fontId="24" fillId="0" borderId="0" xfId="57" applyFont="1" applyAlignment="1">
      <alignment horizontal="center" vertical="center"/>
      <protection/>
    </xf>
    <xf numFmtId="0" fontId="0" fillId="0" borderId="0" xfId="57" applyFont="1" applyAlignment="1">
      <alignment vertical="center"/>
      <protection/>
    </xf>
    <xf numFmtId="0" fontId="25" fillId="0" borderId="19" xfId="57" applyFont="1" applyFill="1" applyBorder="1" applyAlignment="1">
      <alignment horizontal="left" vertical="center"/>
      <protection/>
    </xf>
    <xf numFmtId="0" fontId="25" fillId="0" borderId="0" xfId="57" applyFont="1" applyFill="1" applyBorder="1" applyAlignment="1">
      <alignment vertical="center"/>
      <protection/>
    </xf>
    <xf numFmtId="0" fontId="25" fillId="0" borderId="0" xfId="57" applyFont="1" applyFill="1" applyBorder="1" applyAlignment="1">
      <alignment horizontal="right" vertical="center"/>
      <protection/>
    </xf>
    <xf numFmtId="0" fontId="25" fillId="0" borderId="18" xfId="57" applyFont="1" applyBorder="1" applyAlignment="1">
      <alignment horizontal="right" vertical="center"/>
      <protection/>
    </xf>
    <xf numFmtId="0" fontId="16" fillId="0" borderId="0" xfId="57" applyFont="1" applyFill="1" applyBorder="1">
      <alignment/>
      <protection/>
    </xf>
    <xf numFmtId="0" fontId="0" fillId="0" borderId="0" xfId="57" applyFont="1" applyBorder="1" applyAlignment="1">
      <alignment vertical="center"/>
      <protection/>
    </xf>
    <xf numFmtId="0" fontId="21" fillId="0" borderId="0" xfId="57" applyFont="1" applyBorder="1" applyAlignment="1">
      <alignment vertical="center"/>
      <protection/>
    </xf>
    <xf numFmtId="0" fontId="0" fillId="0" borderId="11" xfId="57" applyFont="1" applyBorder="1">
      <alignment/>
      <protection/>
    </xf>
    <xf numFmtId="0" fontId="0" fillId="0" borderId="12" xfId="57" applyFont="1" applyBorder="1">
      <alignment/>
      <protection/>
    </xf>
    <xf numFmtId="0" fontId="0" fillId="0" borderId="16" xfId="57" applyFont="1" applyBorder="1">
      <alignment/>
      <protection/>
    </xf>
    <xf numFmtId="0" fontId="2" fillId="0" borderId="0" xfId="57" applyFont="1" applyAlignment="1">
      <alignment horizontal="center" wrapText="1"/>
      <protection/>
    </xf>
    <xf numFmtId="49" fontId="21" fillId="0" borderId="0" xfId="57" applyNumberFormat="1" applyFont="1" applyBorder="1" applyAlignment="1">
      <alignment/>
      <protection/>
    </xf>
    <xf numFmtId="0" fontId="21" fillId="0" borderId="0" xfId="57" applyFont="1" applyBorder="1" applyAlignment="1">
      <alignment/>
      <protection/>
    </xf>
    <xf numFmtId="14" fontId="19" fillId="0" borderId="0" xfId="57" applyNumberFormat="1" applyFont="1" applyBorder="1" applyAlignment="1">
      <alignment vertical="center"/>
      <protection/>
    </xf>
    <xf numFmtId="0" fontId="27" fillId="0" borderId="0" xfId="57" applyFont="1" applyBorder="1" applyAlignment="1">
      <alignment vertical="center"/>
      <protection/>
    </xf>
    <xf numFmtId="0" fontId="12" fillId="0" borderId="0" xfId="57" applyFont="1" applyBorder="1" applyAlignment="1">
      <alignment horizontal="center" vertical="center" wrapText="1"/>
      <protection/>
    </xf>
    <xf numFmtId="0" fontId="28" fillId="0" borderId="0" xfId="57" applyFont="1" applyBorder="1" applyAlignment="1">
      <alignment horizontal="center" vertical="center" wrapText="1"/>
      <protection/>
    </xf>
    <xf numFmtId="0" fontId="12" fillId="0" borderId="0" xfId="57" applyFont="1" applyAlignment="1">
      <alignment horizontal="center" vertical="center" wrapText="1"/>
      <protection/>
    </xf>
    <xf numFmtId="0" fontId="9" fillId="0" borderId="10" xfId="57" applyFont="1" applyFill="1" applyBorder="1" applyAlignment="1">
      <alignment horizontal="center"/>
      <protection/>
    </xf>
    <xf numFmtId="169" fontId="16" fillId="0" borderId="0" xfId="44" applyNumberFormat="1" applyFont="1" applyAlignment="1">
      <alignment horizontal="left"/>
    </xf>
    <xf numFmtId="0" fontId="16" fillId="0" borderId="0" xfId="0" applyFont="1" applyAlignment="1">
      <alignment/>
    </xf>
    <xf numFmtId="0" fontId="16" fillId="0" borderId="0" xfId="0" applyFont="1" applyAlignment="1">
      <alignment horizontal="left"/>
    </xf>
    <xf numFmtId="0" fontId="16" fillId="0" borderId="0" xfId="0" applyFont="1" applyBorder="1" applyAlignment="1">
      <alignment horizontal="left" vertical="center"/>
    </xf>
    <xf numFmtId="0" fontId="16" fillId="0" borderId="0" xfId="0" applyFont="1" applyAlignment="1">
      <alignment horizontal="left" vertical="center"/>
    </xf>
    <xf numFmtId="172" fontId="48" fillId="0" borderId="0" xfId="44" applyNumberFormat="1" applyFont="1" applyAlignment="1">
      <alignment horizontal="left" wrapText="1"/>
    </xf>
    <xf numFmtId="0" fontId="46" fillId="3" borderId="20" xfId="0" applyFont="1" applyFill="1" applyBorder="1" applyAlignment="1">
      <alignment vertical="top"/>
    </xf>
    <xf numFmtId="0" fontId="46" fillId="3" borderId="20" xfId="0" applyFont="1" applyFill="1" applyBorder="1" applyAlignment="1">
      <alignment vertical="center"/>
    </xf>
    <xf numFmtId="0" fontId="16" fillId="22" borderId="21" xfId="0" applyFont="1" applyFill="1" applyBorder="1" applyAlignment="1" applyProtection="1">
      <alignment horizontal="left" vertical="center" wrapText="1"/>
      <protection locked="0"/>
    </xf>
    <xf numFmtId="43" fontId="16" fillId="22" borderId="21" xfId="42" applyFont="1" applyFill="1" applyBorder="1" applyAlignment="1" applyProtection="1">
      <alignment horizontal="center" vertical="center" wrapText="1"/>
      <protection locked="0"/>
    </xf>
    <xf numFmtId="0" fontId="16" fillId="22" borderId="22" xfId="0" applyFont="1" applyFill="1" applyBorder="1" applyAlignment="1" applyProtection="1">
      <alignment horizontal="left" vertical="center" wrapText="1"/>
      <protection locked="0"/>
    </xf>
    <xf numFmtId="43" fontId="16" fillId="22" borderId="22" xfId="42" applyFont="1" applyFill="1" applyBorder="1" applyAlignment="1" applyProtection="1">
      <alignment horizontal="center" vertical="center" wrapText="1"/>
      <protection locked="0"/>
    </xf>
    <xf numFmtId="0" fontId="16" fillId="22" borderId="13" xfId="0" applyFont="1" applyFill="1" applyBorder="1" applyAlignment="1" applyProtection="1">
      <alignment horizontal="left" vertical="center" wrapText="1"/>
      <protection locked="0"/>
    </xf>
    <xf numFmtId="43" fontId="16" fillId="22" borderId="13" xfId="42" applyFont="1" applyFill="1" applyBorder="1" applyAlignment="1" applyProtection="1">
      <alignment horizontal="center" vertical="center" wrapText="1"/>
      <protection locked="0"/>
    </xf>
    <xf numFmtId="0" fontId="54" fillId="3" borderId="20" xfId="0" applyFont="1" applyFill="1" applyBorder="1" applyAlignment="1">
      <alignment vertical="top"/>
    </xf>
    <xf numFmtId="0" fontId="54" fillId="3" borderId="20" xfId="0" applyFont="1" applyFill="1" applyBorder="1" applyAlignment="1">
      <alignment vertical="center"/>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70" fontId="16" fillId="22" borderId="23" xfId="0" applyNumberFormat="1" applyFont="1" applyFill="1" applyBorder="1" applyAlignment="1" applyProtection="1">
      <alignment horizontal="center" vertical="center" wrapText="1"/>
      <protection locked="0"/>
    </xf>
    <xf numFmtId="44" fontId="16" fillId="22" borderId="21" xfId="44" applyFont="1" applyFill="1" applyBorder="1" applyAlignment="1" applyProtection="1">
      <alignment horizontal="center" vertical="center" wrapText="1"/>
      <protection locked="0"/>
    </xf>
    <xf numFmtId="44" fontId="16" fillId="22" borderId="24" xfId="44" applyFont="1" applyFill="1" applyBorder="1" applyAlignment="1" applyProtection="1">
      <alignment horizontal="center" vertical="center" wrapText="1"/>
      <protection locked="0"/>
    </xf>
    <xf numFmtId="170" fontId="16" fillId="22" borderId="19" xfId="0" applyNumberFormat="1" applyFont="1" applyFill="1" applyBorder="1" applyAlignment="1" applyProtection="1">
      <alignment horizontal="center" vertical="center" wrapText="1"/>
      <protection locked="0"/>
    </xf>
    <xf numFmtId="170" fontId="16" fillId="22" borderId="11" xfId="0" applyNumberFormat="1" applyFont="1" applyFill="1" applyBorder="1" applyAlignment="1" applyProtection="1">
      <alignment horizontal="center" vertical="center" wrapText="1"/>
      <protection locked="0"/>
    </xf>
    <xf numFmtId="0" fontId="16" fillId="22" borderId="23" xfId="0" applyFont="1" applyFill="1" applyBorder="1" applyAlignment="1" applyProtection="1">
      <alignment horizontal="left" vertical="center" wrapText="1"/>
      <protection locked="0"/>
    </xf>
    <xf numFmtId="44" fontId="16" fillId="22" borderId="23" xfId="44" applyFont="1" applyFill="1" applyBorder="1" applyAlignment="1" applyProtection="1">
      <alignment horizontal="center" vertical="center" wrapText="1"/>
      <protection locked="0"/>
    </xf>
    <xf numFmtId="0" fontId="10" fillId="0" borderId="0" xfId="57" applyFont="1" applyBorder="1" applyAlignment="1">
      <alignment horizontal="left"/>
      <protection/>
    </xf>
    <xf numFmtId="0" fontId="10" fillId="0" borderId="18" xfId="57" applyFont="1" applyBorder="1" applyAlignment="1">
      <alignment horizontal="left"/>
      <protection/>
    </xf>
    <xf numFmtId="0" fontId="19" fillId="0" borderId="0" xfId="57" applyFont="1" applyFill="1" applyAlignment="1">
      <alignment horizontal="center" wrapText="1"/>
      <protection/>
    </xf>
    <xf numFmtId="0" fontId="2" fillId="0" borderId="0" xfId="57" applyFont="1" applyBorder="1" applyAlignment="1">
      <alignment horizontal="center"/>
      <protection/>
    </xf>
    <xf numFmtId="2" fontId="12" fillId="0" borderId="10" xfId="0" applyNumberFormat="1" applyFont="1" applyFill="1" applyBorder="1" applyAlignment="1">
      <alignment horizontal="center" vertical="center" wrapText="1"/>
    </xf>
    <xf numFmtId="0" fontId="7" fillId="0" borderId="25" xfId="0" applyFont="1" applyFill="1" applyBorder="1" applyAlignment="1">
      <alignment horizontal="left"/>
    </xf>
    <xf numFmtId="0" fontId="7" fillId="0" borderId="25" xfId="0" applyFont="1" applyFill="1" applyBorder="1" applyAlignment="1">
      <alignment/>
    </xf>
    <xf numFmtId="0" fontId="16" fillId="0" borderId="0" xfId="0" applyFont="1" applyFill="1" applyAlignment="1">
      <alignment/>
    </xf>
    <xf numFmtId="0" fontId="51" fillId="0" borderId="0" xfId="0" applyFont="1" applyFill="1" applyAlignment="1">
      <alignment horizontal="left"/>
    </xf>
    <xf numFmtId="0" fontId="16" fillId="0" borderId="0" xfId="0" applyFont="1" applyFill="1" applyAlignment="1">
      <alignment horizontal="left"/>
    </xf>
    <xf numFmtId="0" fontId="16" fillId="0" borderId="26" xfId="0" applyFont="1" applyFill="1" applyBorder="1" applyAlignment="1">
      <alignment horizontal="left"/>
    </xf>
    <xf numFmtId="44" fontId="16" fillId="0" borderId="27" xfId="44" applyNumberFormat="1" applyFont="1" applyFill="1" applyBorder="1" applyAlignment="1">
      <alignment horizontal="left"/>
    </xf>
    <xf numFmtId="0" fontId="16" fillId="0" borderId="28" xfId="0" applyFont="1" applyFill="1" applyBorder="1" applyAlignment="1">
      <alignment horizontal="left"/>
    </xf>
    <xf numFmtId="0" fontId="16" fillId="0" borderId="0" xfId="0" applyFont="1" applyFill="1" applyBorder="1" applyAlignment="1">
      <alignment horizontal="left" vertical="center"/>
    </xf>
    <xf numFmtId="44" fontId="16" fillId="0" borderId="29" xfId="44" applyNumberFormat="1" applyFont="1" applyFill="1" applyBorder="1" applyAlignment="1">
      <alignment horizontal="left"/>
    </xf>
    <xf numFmtId="0" fontId="16" fillId="0" borderId="30" xfId="0" applyFont="1" applyFill="1" applyBorder="1" applyAlignment="1">
      <alignment horizontal="left" vertical="center"/>
    </xf>
    <xf numFmtId="0" fontId="16" fillId="0" borderId="0" xfId="0" applyFont="1" applyFill="1" applyAlignment="1">
      <alignment horizontal="left" vertical="center"/>
    </xf>
    <xf numFmtId="0" fontId="16" fillId="0" borderId="31" xfId="0" applyFont="1" applyFill="1" applyBorder="1" applyAlignment="1">
      <alignment horizontal="left" vertical="center"/>
    </xf>
    <xf numFmtId="0" fontId="16" fillId="0" borderId="32" xfId="0" applyFont="1" applyFill="1" applyBorder="1" applyAlignment="1">
      <alignment horizontal="left" vertical="center"/>
    </xf>
    <xf numFmtId="44" fontId="16" fillId="0" borderId="33" xfId="44" applyNumberFormat="1" applyFont="1" applyFill="1" applyBorder="1" applyAlignment="1">
      <alignment horizontal="left"/>
    </xf>
    <xf numFmtId="172" fontId="48" fillId="0" borderId="0" xfId="44" applyNumberFormat="1" applyFont="1" applyFill="1" applyAlignment="1">
      <alignment horizontal="left"/>
    </xf>
    <xf numFmtId="0" fontId="16" fillId="0" borderId="0" xfId="0" applyFont="1" applyFill="1" applyBorder="1" applyAlignment="1">
      <alignment/>
    </xf>
    <xf numFmtId="0" fontId="16" fillId="0" borderId="0" xfId="0" applyFont="1" applyFill="1" applyAlignment="1">
      <alignment vertical="center"/>
    </xf>
    <xf numFmtId="44" fontId="16" fillId="0" borderId="0" xfId="44" applyNumberFormat="1" applyFont="1" applyFill="1" applyAlignment="1">
      <alignment horizontal="left"/>
    </xf>
    <xf numFmtId="0" fontId="16" fillId="0" borderId="0" xfId="0" applyFont="1" applyFill="1" applyAlignment="1">
      <alignment horizontal="center"/>
    </xf>
    <xf numFmtId="0" fontId="7" fillId="0" borderId="0" xfId="0" applyFont="1" applyFill="1" applyBorder="1" applyAlignment="1">
      <alignment horizontal="left"/>
    </xf>
    <xf numFmtId="0" fontId="16" fillId="0" borderId="0" xfId="0" applyFont="1" applyFill="1" applyBorder="1" applyAlignment="1">
      <alignment horizontal="center"/>
    </xf>
    <xf numFmtId="0" fontId="7" fillId="0"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70" fontId="2" fillId="0" borderId="10"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1" fontId="2" fillId="0" borderId="0" xfId="0" applyNumberFormat="1" applyFont="1" applyFill="1" applyBorder="1" applyAlignment="1">
      <alignment horizontal="center" vertical="center" textRotation="90" wrapText="1"/>
    </xf>
    <xf numFmtId="17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71" fontId="16" fillId="0" borderId="0" xfId="0" applyNumberFormat="1" applyFont="1" applyFill="1" applyBorder="1" applyAlignment="1">
      <alignment horizontal="center" vertical="center" wrapText="1"/>
    </xf>
    <xf numFmtId="44" fontId="16" fillId="0" borderId="0" xfId="44" applyFont="1" applyFill="1" applyBorder="1" applyAlignment="1">
      <alignment horizontal="center" vertical="center" wrapText="1"/>
    </xf>
    <xf numFmtId="169" fontId="16" fillId="0" borderId="18" xfId="0" applyNumberFormat="1" applyFont="1" applyFill="1" applyBorder="1" applyAlignment="1">
      <alignment horizontal="right" vertical="center" wrapText="1"/>
    </xf>
    <xf numFmtId="44" fontId="16" fillId="0" borderId="11" xfId="44" applyFont="1" applyFill="1" applyBorder="1" applyAlignment="1">
      <alignment horizontal="center" vertical="center" wrapText="1"/>
    </xf>
    <xf numFmtId="169" fontId="16" fillId="0" borderId="16" xfId="0" applyNumberFormat="1" applyFont="1" applyFill="1" applyBorder="1" applyAlignment="1">
      <alignment horizontal="right" vertical="center" wrapText="1"/>
    </xf>
    <xf numFmtId="0" fontId="16" fillId="0" borderId="26" xfId="0" applyFont="1" applyFill="1" applyBorder="1" applyAlignment="1">
      <alignment/>
    </xf>
    <xf numFmtId="0" fontId="16" fillId="0" borderId="30" xfId="0" applyFont="1" applyFill="1" applyBorder="1" applyAlignment="1">
      <alignment/>
    </xf>
    <xf numFmtId="0" fontId="16" fillId="0" borderId="31" xfId="0" applyFont="1" applyFill="1" applyBorder="1" applyAlignment="1">
      <alignment/>
    </xf>
    <xf numFmtId="0" fontId="16" fillId="0" borderId="26" xfId="0" applyFont="1" applyFill="1" applyBorder="1" applyAlignment="1">
      <alignment vertical="center"/>
    </xf>
    <xf numFmtId="0" fontId="16" fillId="0" borderId="28" xfId="0" applyFont="1" applyFill="1" applyBorder="1" applyAlignment="1">
      <alignment/>
    </xf>
    <xf numFmtId="0" fontId="16" fillId="0" borderId="30" xfId="0" applyFont="1" applyFill="1" applyBorder="1" applyAlignment="1">
      <alignment vertical="center"/>
    </xf>
    <xf numFmtId="0" fontId="16" fillId="0" borderId="31" xfId="0" applyFont="1" applyFill="1" applyBorder="1" applyAlignment="1">
      <alignment vertical="center"/>
    </xf>
    <xf numFmtId="0" fontId="16" fillId="0" borderId="32" xfId="0" applyFont="1" applyFill="1" applyBorder="1" applyAlignment="1">
      <alignment/>
    </xf>
    <xf numFmtId="44" fontId="16" fillId="0" borderId="34" xfId="44" applyNumberFormat="1" applyFont="1" applyFill="1" applyBorder="1" applyAlignment="1">
      <alignment horizontal="left"/>
    </xf>
    <xf numFmtId="44" fontId="16" fillId="0" borderId="35" xfId="44" applyNumberFormat="1" applyFont="1" applyFill="1" applyBorder="1" applyAlignment="1">
      <alignment horizontal="left"/>
    </xf>
    <xf numFmtId="44" fontId="16" fillId="0" borderId="36" xfId="44" applyNumberFormat="1" applyFont="1" applyFill="1" applyBorder="1" applyAlignment="1">
      <alignment horizontal="left"/>
    </xf>
    <xf numFmtId="0" fontId="16" fillId="0" borderId="30" xfId="0" applyFont="1" applyFill="1" applyBorder="1" applyAlignment="1">
      <alignment horizontal="left"/>
    </xf>
    <xf numFmtId="0" fontId="16" fillId="0" borderId="31" xfId="0" applyFont="1" applyFill="1" applyBorder="1" applyAlignment="1">
      <alignment horizontal="left"/>
    </xf>
    <xf numFmtId="0" fontId="9" fillId="22" borderId="10" xfId="57" applyFont="1" applyFill="1" applyBorder="1" applyAlignment="1" applyProtection="1">
      <alignment horizontal="left" vertical="center"/>
      <protection locked="0"/>
    </xf>
    <xf numFmtId="49" fontId="11" fillId="0" borderId="0" xfId="57" applyNumberFormat="1" applyFont="1" applyFill="1" applyBorder="1" applyAlignment="1" applyProtection="1">
      <alignment horizontal="left" vertical="center"/>
      <protection locked="0"/>
    </xf>
    <xf numFmtId="0" fontId="20" fillId="0" borderId="0" xfId="57" applyFont="1" applyFill="1" applyBorder="1" applyAlignment="1" applyProtection="1">
      <alignment horizontal="left"/>
      <protection locked="0"/>
    </xf>
    <xf numFmtId="0" fontId="10" fillId="0" borderId="0" xfId="57" applyFont="1" applyFill="1" applyBorder="1" applyAlignment="1" applyProtection="1">
      <alignment horizontal="left"/>
      <protection locked="0"/>
    </xf>
    <xf numFmtId="0" fontId="0" fillId="0" borderId="0" xfId="57" applyFont="1" applyAlignment="1">
      <alignment horizontal="center"/>
      <protection/>
    </xf>
    <xf numFmtId="0" fontId="7" fillId="0" borderId="0" xfId="0" applyFont="1" applyFill="1" applyBorder="1" applyAlignment="1">
      <alignment horizontal="center" vertical="center" wrapText="1"/>
    </xf>
    <xf numFmtId="0" fontId="10" fillId="0" borderId="0" xfId="0" applyFont="1" applyFill="1" applyBorder="1" applyAlignment="1">
      <alignment horizontal="right" vertical="center"/>
    </xf>
    <xf numFmtId="14" fontId="21" fillId="0" borderId="19" xfId="57" applyNumberFormat="1" applyFont="1" applyBorder="1" applyAlignment="1">
      <alignment horizontal="center" vertical="center"/>
      <protection/>
    </xf>
    <xf numFmtId="14" fontId="21" fillId="0" borderId="0" xfId="57" applyNumberFormat="1" applyFont="1" applyBorder="1" applyAlignment="1">
      <alignment horizontal="center" vertical="center"/>
      <protection/>
    </xf>
    <xf numFmtId="44" fontId="10" fillId="0" borderId="37" xfId="57" applyNumberFormat="1" applyFont="1" applyFill="1" applyBorder="1" applyAlignment="1">
      <alignment/>
      <protection/>
    </xf>
    <xf numFmtId="44" fontId="10" fillId="22" borderId="37" xfId="44" applyFont="1" applyFill="1" applyBorder="1" applyAlignment="1" applyProtection="1">
      <alignment horizontal="center" vertical="center"/>
      <protection locked="0"/>
    </xf>
    <xf numFmtId="44" fontId="10" fillId="0" borderId="37" xfId="57" applyNumberFormat="1" applyFont="1" applyBorder="1" applyAlignment="1">
      <alignment/>
      <protection/>
    </xf>
    <xf numFmtId="0" fontId="0" fillId="0" borderId="0" xfId="57" applyFont="1" quotePrefix="1">
      <alignment/>
      <protection/>
    </xf>
    <xf numFmtId="49" fontId="16" fillId="0" borderId="25" xfId="0" applyNumberFormat="1" applyFont="1" applyFill="1" applyBorder="1" applyAlignment="1">
      <alignment horizontal="left"/>
    </xf>
    <xf numFmtId="0" fontId="2" fillId="0" borderId="25" xfId="0" applyFont="1" applyFill="1" applyBorder="1" applyAlignment="1">
      <alignment/>
    </xf>
    <xf numFmtId="0" fontId="16" fillId="0" borderId="25" xfId="0" applyFont="1" applyFill="1" applyBorder="1" applyAlignment="1">
      <alignment horizontal="left"/>
    </xf>
    <xf numFmtId="0" fontId="9" fillId="4" borderId="10" xfId="57" applyFont="1" applyFill="1" applyBorder="1" applyAlignment="1" applyProtection="1">
      <alignment horizontal="center" vertical="center"/>
      <protection locked="0"/>
    </xf>
    <xf numFmtId="0" fontId="19" fillId="0" borderId="0" xfId="57" applyFont="1" applyFill="1" applyAlignment="1">
      <alignment horizontal="left"/>
      <protection/>
    </xf>
    <xf numFmtId="0" fontId="2" fillId="4" borderId="22" xfId="57" applyFont="1" applyFill="1" applyBorder="1" applyAlignment="1" applyProtection="1">
      <alignment vertical="center" shrinkToFit="1"/>
      <protection locked="0"/>
    </xf>
    <xf numFmtId="0" fontId="2" fillId="4" borderId="13" xfId="57" applyFont="1" applyFill="1" applyBorder="1" applyAlignment="1" applyProtection="1">
      <alignment vertical="center" shrinkToFit="1"/>
      <protection locked="0"/>
    </xf>
    <xf numFmtId="0" fontId="2" fillId="4" borderId="21" xfId="57" applyFont="1" applyFill="1" applyBorder="1" applyAlignment="1" applyProtection="1">
      <alignment vertical="center" shrinkToFit="1"/>
      <protection locked="0"/>
    </xf>
    <xf numFmtId="0" fontId="3" fillId="0" borderId="0" xfId="0" applyFont="1" applyFill="1" applyBorder="1" applyAlignment="1">
      <alignment horizontal="right" vertical="center"/>
    </xf>
    <xf numFmtId="0" fontId="12" fillId="0" borderId="25" xfId="0" applyFont="1" applyFill="1" applyBorder="1" applyAlignment="1">
      <alignment/>
    </xf>
    <xf numFmtId="0" fontId="53" fillId="0" borderId="0" xfId="0" applyFont="1" applyFill="1" applyAlignment="1">
      <alignment/>
    </xf>
    <xf numFmtId="0" fontId="53" fillId="0" borderId="0" xfId="0" applyFont="1" applyFill="1" applyAlignment="1">
      <alignment horizontal="left"/>
    </xf>
    <xf numFmtId="0" fontId="0" fillId="0" borderId="0" xfId="0" applyFont="1" applyFill="1" applyAlignment="1">
      <alignment horizontal="center"/>
    </xf>
    <xf numFmtId="0" fontId="0" fillId="0" borderId="0" xfId="0" applyFont="1" applyFill="1" applyAlignment="1">
      <alignment/>
    </xf>
    <xf numFmtId="0" fontId="18" fillId="0" borderId="0" xfId="0" applyFont="1" applyFill="1" applyBorder="1" applyAlignment="1">
      <alignment vertical="center" wrapText="1"/>
    </xf>
    <xf numFmtId="2" fontId="55" fillId="0" borderId="10"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protection/>
    </xf>
    <xf numFmtId="2" fontId="21" fillId="0" borderId="0" xfId="0" applyNumberFormat="1" applyFont="1" applyFill="1" applyBorder="1" applyAlignment="1">
      <alignment horizontal="center" vertical="center" wrapText="1"/>
    </xf>
    <xf numFmtId="44" fontId="16" fillId="0" borderId="18" xfId="44" applyFont="1" applyFill="1" applyBorder="1" applyAlignment="1">
      <alignment horizontal="center" vertical="center" wrapText="1"/>
    </xf>
    <xf numFmtId="0" fontId="56" fillId="0" borderId="0" xfId="0" applyFont="1" applyFill="1" applyAlignment="1">
      <alignment/>
    </xf>
    <xf numFmtId="0" fontId="51" fillId="4" borderId="21" xfId="57" applyFont="1" applyFill="1" applyBorder="1" applyAlignment="1" applyProtection="1">
      <alignment horizontal="left" vertical="center"/>
      <protection locked="0"/>
    </xf>
    <xf numFmtId="171" fontId="16" fillId="0" borderId="11" xfId="0" applyNumberFormat="1" applyFont="1" applyFill="1" applyBorder="1" applyAlignment="1">
      <alignment horizontal="center" vertical="center" wrapText="1"/>
    </xf>
    <xf numFmtId="49" fontId="0" fillId="0" borderId="25" xfId="0" applyNumberFormat="1" applyFont="1" applyFill="1" applyBorder="1" applyAlignment="1">
      <alignment horizontal="left"/>
    </xf>
    <xf numFmtId="0" fontId="47" fillId="0" borderId="0" xfId="0" applyFont="1" applyFill="1" applyAlignment="1">
      <alignment horizontal="left"/>
    </xf>
    <xf numFmtId="0" fontId="47" fillId="0" borderId="0" xfId="0" applyFont="1" applyFill="1" applyAlignment="1">
      <alignment/>
    </xf>
    <xf numFmtId="1" fontId="16" fillId="0" borderId="0" xfId="0" applyNumberFormat="1" applyFont="1" applyFill="1" applyAlignment="1">
      <alignment vertical="center"/>
    </xf>
    <xf numFmtId="0" fontId="16" fillId="0" borderId="38" xfId="0" applyFont="1" applyFill="1" applyBorder="1" applyAlignment="1">
      <alignment horizontal="left"/>
    </xf>
    <xf numFmtId="44" fontId="16" fillId="0" borderId="38" xfId="44" applyNumberFormat="1" applyFont="1" applyFill="1" applyBorder="1" applyAlignment="1">
      <alignment horizontal="left"/>
    </xf>
    <xf numFmtId="1" fontId="16" fillId="0" borderId="38" xfId="0" applyNumberFormat="1" applyFont="1" applyFill="1" applyBorder="1" applyAlignment="1">
      <alignment horizontal="left" vertical="center"/>
    </xf>
    <xf numFmtId="0" fontId="16" fillId="0" borderId="38" xfId="0" applyFont="1" applyFill="1" applyBorder="1" applyAlignment="1">
      <alignment horizontal="left" vertical="center"/>
    </xf>
    <xf numFmtId="0" fontId="16" fillId="0" borderId="38" xfId="0" applyFont="1" applyFill="1" applyBorder="1" applyAlignment="1">
      <alignment/>
    </xf>
    <xf numFmtId="0" fontId="54" fillId="3" borderId="0" xfId="0" applyFont="1" applyFill="1" applyBorder="1" applyAlignment="1">
      <alignment vertical="top"/>
    </xf>
    <xf numFmtId="0" fontId="16" fillId="0" borderId="38" xfId="0" applyFont="1" applyFill="1" applyBorder="1" applyAlignment="1">
      <alignment/>
    </xf>
    <xf numFmtId="0" fontId="16" fillId="0" borderId="0" xfId="0" applyFont="1" applyFill="1" applyAlignment="1">
      <alignment wrapText="1"/>
    </xf>
    <xf numFmtId="168" fontId="21" fillId="0" borderId="0" xfId="57" applyNumberFormat="1" applyFont="1" applyBorder="1" applyAlignment="1" applyProtection="1">
      <alignment horizontal="center" vertical="center"/>
      <protection/>
    </xf>
    <xf numFmtId="0" fontId="16" fillId="0" borderId="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5" xfId="0" applyFont="1" applyFill="1" applyBorder="1" applyAlignment="1">
      <alignment/>
    </xf>
    <xf numFmtId="2" fontId="51" fillId="0" borderId="0" xfId="0" applyNumberFormat="1" applyFont="1" applyFill="1" applyAlignment="1">
      <alignment horizontal="left"/>
    </xf>
    <xf numFmtId="174" fontId="16" fillId="22" borderId="21" xfId="0" applyNumberFormat="1" applyFont="1" applyFill="1" applyBorder="1" applyAlignment="1" applyProtection="1">
      <alignment horizontal="center" vertical="center" wrapText="1"/>
      <protection locked="0"/>
    </xf>
    <xf numFmtId="174" fontId="16" fillId="22" borderId="22" xfId="0" applyNumberFormat="1" applyFont="1" applyFill="1" applyBorder="1" applyAlignment="1" applyProtection="1">
      <alignment horizontal="center" vertical="center" wrapText="1"/>
      <protection locked="0"/>
    </xf>
    <xf numFmtId="174" fontId="16" fillId="22" borderId="13" xfId="0" applyNumberFormat="1" applyFont="1" applyFill="1" applyBorder="1" applyAlignment="1" applyProtection="1">
      <alignment horizontal="center" vertical="center" wrapText="1"/>
      <protection locked="0"/>
    </xf>
    <xf numFmtId="175" fontId="21" fillId="0" borderId="0" xfId="57" applyNumberFormat="1" applyFont="1" applyBorder="1" applyAlignment="1">
      <alignment horizontal="center" vertical="center"/>
      <protection/>
    </xf>
    <xf numFmtId="167" fontId="51" fillId="0" borderId="0" xfId="0" applyNumberFormat="1" applyFont="1" applyFill="1" applyAlignment="1">
      <alignment horizontal="left"/>
    </xf>
    <xf numFmtId="0" fontId="2" fillId="24" borderId="0" xfId="0" applyFont="1" applyFill="1" applyBorder="1" applyAlignment="1">
      <alignment wrapText="1"/>
    </xf>
    <xf numFmtId="0" fontId="2" fillId="0" borderId="0" xfId="0" applyFont="1" applyFill="1" applyBorder="1" applyAlignment="1">
      <alignment horizontal="center" wrapText="1"/>
    </xf>
    <xf numFmtId="0" fontId="49" fillId="0" borderId="0" xfId="0" applyFont="1" applyFill="1" applyBorder="1" applyAlignment="1">
      <alignment horizontal="center" wrapText="1"/>
    </xf>
    <xf numFmtId="0" fontId="16" fillId="0" borderId="0" xfId="0" applyFont="1" applyFill="1" applyBorder="1" applyAlignment="1">
      <alignment wrapText="1"/>
    </xf>
    <xf numFmtId="0" fontId="2" fillId="0" borderId="0" xfId="0" applyFont="1" applyFill="1" applyBorder="1" applyAlignment="1">
      <alignment wrapText="1"/>
    </xf>
    <xf numFmtId="0" fontId="50" fillId="0" borderId="0" xfId="0" applyFont="1" applyFill="1" applyBorder="1" applyAlignment="1">
      <alignment wrapText="1"/>
    </xf>
    <xf numFmtId="0" fontId="49" fillId="0" borderId="0" xfId="0" applyFont="1" applyFill="1" applyBorder="1" applyAlignment="1">
      <alignment wrapText="1"/>
    </xf>
    <xf numFmtId="0" fontId="16" fillId="24" borderId="0" xfId="0" applyFont="1" applyFill="1" applyBorder="1" applyAlignment="1">
      <alignment wrapText="1"/>
    </xf>
    <xf numFmtId="0" fontId="21" fillId="0" borderId="0" xfId="0" applyFont="1" applyFill="1" applyBorder="1" applyAlignment="1">
      <alignment wrapText="1"/>
    </xf>
    <xf numFmtId="44" fontId="16" fillId="22" borderId="19" xfId="44" applyFont="1" applyFill="1" applyBorder="1" applyAlignment="1" applyProtection="1">
      <alignment horizontal="center" vertical="center"/>
      <protection locked="0"/>
    </xf>
    <xf numFmtId="44" fontId="16" fillId="22" borderId="22" xfId="44" applyFont="1" applyFill="1" applyBorder="1" applyAlignment="1" applyProtection="1">
      <alignment horizontal="center" vertical="center"/>
      <protection locked="0"/>
    </xf>
    <xf numFmtId="44" fontId="16" fillId="22" borderId="18" xfId="44" applyFont="1" applyFill="1" applyBorder="1" applyAlignment="1" applyProtection="1">
      <alignment horizontal="center" vertical="center"/>
      <protection locked="0"/>
    </xf>
    <xf numFmtId="0" fontId="56" fillId="0" borderId="0" xfId="0" applyFont="1" applyFill="1" applyAlignment="1">
      <alignment vertical="center"/>
    </xf>
    <xf numFmtId="44" fontId="16" fillId="22" borderId="11" xfId="44" applyFont="1" applyFill="1" applyBorder="1" applyAlignment="1" applyProtection="1">
      <alignment horizontal="center" vertical="center"/>
      <protection locked="0"/>
    </xf>
    <xf numFmtId="44" fontId="16" fillId="22" borderId="13" xfId="44" applyFont="1" applyFill="1" applyBorder="1" applyAlignment="1" applyProtection="1">
      <alignment horizontal="center" vertical="center"/>
      <protection locked="0"/>
    </xf>
    <xf numFmtId="44" fontId="16" fillId="22" borderId="16" xfId="44" applyFont="1" applyFill="1" applyBorder="1" applyAlignment="1" applyProtection="1">
      <alignment horizontal="center" vertical="center"/>
      <protection locked="0"/>
    </xf>
    <xf numFmtId="0" fontId="51"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center" vertical="center"/>
    </xf>
    <xf numFmtId="0" fontId="53" fillId="0" borderId="0" xfId="0" applyFont="1" applyFill="1" applyAlignment="1">
      <alignment vertical="center"/>
    </xf>
    <xf numFmtId="0" fontId="51" fillId="4" borderId="22" xfId="57" applyFont="1" applyFill="1" applyBorder="1" applyAlignment="1" applyProtection="1">
      <alignment horizontal="left" vertical="center" shrinkToFit="1"/>
      <protection locked="0"/>
    </xf>
    <xf numFmtId="0" fontId="51" fillId="4" borderId="13" xfId="57" applyFont="1" applyFill="1" applyBorder="1" applyAlignment="1" applyProtection="1">
      <alignment horizontal="left" vertical="center" shrinkToFit="1"/>
      <protection locked="0"/>
    </xf>
    <xf numFmtId="0" fontId="21" fillId="7" borderId="0" xfId="0" applyFont="1" applyFill="1" applyBorder="1" applyAlignment="1">
      <alignment vertical="center" wrapText="1"/>
    </xf>
    <xf numFmtId="0" fontId="16" fillId="22" borderId="0" xfId="0" applyFont="1" applyFill="1" applyBorder="1" applyAlignment="1">
      <alignment wrapText="1"/>
    </xf>
    <xf numFmtId="0" fontId="16" fillId="4" borderId="0" xfId="0" applyFont="1" applyFill="1" applyBorder="1" applyAlignment="1">
      <alignment wrapText="1"/>
    </xf>
    <xf numFmtId="0" fontId="16" fillId="0" borderId="0" xfId="0" applyFont="1" applyFill="1" applyAlignment="1">
      <alignment horizontal="center" vertical="center"/>
    </xf>
    <xf numFmtId="0" fontId="16" fillId="24" borderId="0" xfId="0" applyFont="1" applyFill="1" applyAlignment="1">
      <alignment wrapText="1"/>
    </xf>
    <xf numFmtId="44" fontId="16" fillId="0" borderId="22" xfId="44" applyFont="1" applyFill="1" applyBorder="1" applyAlignment="1">
      <alignment horizontal="center" vertical="center" wrapText="1"/>
    </xf>
    <xf numFmtId="44" fontId="16" fillId="0" borderId="13" xfId="44" applyFont="1" applyFill="1" applyBorder="1" applyAlignment="1">
      <alignment horizontal="center" vertical="center" wrapText="1"/>
    </xf>
    <xf numFmtId="176" fontId="19" fillId="0" borderId="0" xfId="44" applyNumberFormat="1" applyFont="1" applyFill="1" applyBorder="1" applyAlignment="1" applyProtection="1">
      <alignment horizontal="center" vertical="center"/>
      <protection/>
    </xf>
    <xf numFmtId="177" fontId="26" fillId="4" borderId="10" xfId="42" applyNumberFormat="1" applyFont="1" applyFill="1" applyBorder="1" applyAlignment="1" applyProtection="1">
      <alignment horizontal="center" vertical="center"/>
      <protection locked="0"/>
    </xf>
    <xf numFmtId="177" fontId="16" fillId="0" borderId="0" xfId="44" applyNumberFormat="1" applyFont="1" applyAlignment="1">
      <alignment horizontal="left"/>
    </xf>
    <xf numFmtId="0" fontId="16" fillId="0" borderId="0" xfId="0" applyFont="1" applyAlignment="1">
      <alignment wrapText="1"/>
    </xf>
    <xf numFmtId="0" fontId="49" fillId="0" borderId="0" xfId="0" applyFont="1" applyFill="1" applyAlignment="1">
      <alignment wrapText="1"/>
    </xf>
    <xf numFmtId="44" fontId="16" fillId="0" borderId="16" xfId="44" applyFont="1" applyFill="1" applyBorder="1" applyAlignment="1">
      <alignment horizontal="center" vertical="center" wrapText="1"/>
    </xf>
    <xf numFmtId="0" fontId="63" fillId="24" borderId="0" xfId="0" applyFont="1" applyFill="1" applyBorder="1" applyAlignment="1">
      <alignment wrapText="1"/>
    </xf>
    <xf numFmtId="0" fontId="2" fillId="0" borderId="14" xfId="57" applyFont="1" applyBorder="1" applyAlignment="1">
      <alignment horizontal="center"/>
      <protection/>
    </xf>
    <xf numFmtId="0" fontId="2" fillId="0" borderId="15" xfId="57" applyFont="1" applyBorder="1" applyAlignment="1">
      <alignment horizontal="center"/>
      <protection/>
    </xf>
    <xf numFmtId="0" fontId="2" fillId="0" borderId="37" xfId="57" applyFont="1" applyBorder="1" applyAlignment="1">
      <alignment horizontal="center"/>
      <protection/>
    </xf>
    <xf numFmtId="0" fontId="2" fillId="0" borderId="14" xfId="57" applyFont="1" applyBorder="1" applyAlignment="1">
      <alignment horizontal="center" wrapText="1"/>
      <protection/>
    </xf>
    <xf numFmtId="0" fontId="2" fillId="0" borderId="15" xfId="57" applyFont="1" applyBorder="1" applyAlignment="1">
      <alignment horizontal="center" wrapText="1"/>
      <protection/>
    </xf>
    <xf numFmtId="0" fontId="2" fillId="0" borderId="37" xfId="57" applyFont="1" applyBorder="1" applyAlignment="1">
      <alignment horizontal="center" wrapText="1"/>
      <protection/>
    </xf>
    <xf numFmtId="0" fontId="2" fillId="0" borderId="14" xfId="57" applyFont="1" applyBorder="1" applyAlignment="1">
      <alignment horizontal="center" vertical="center" wrapText="1"/>
      <protection/>
    </xf>
    <xf numFmtId="0" fontId="2" fillId="0" borderId="37" xfId="57" applyFont="1" applyBorder="1" applyAlignment="1">
      <alignment horizontal="center" vertical="center" wrapText="1"/>
      <protection/>
    </xf>
    <xf numFmtId="0" fontId="9" fillId="22" borderId="14" xfId="57" applyFont="1" applyFill="1" applyBorder="1" applyAlignment="1" applyProtection="1">
      <alignment horizontal="left" vertical="center"/>
      <protection locked="0"/>
    </xf>
    <xf numFmtId="0" fontId="9" fillId="22" borderId="15" xfId="57" applyFont="1" applyFill="1" applyBorder="1" applyAlignment="1" applyProtection="1">
      <alignment horizontal="left" vertical="center"/>
      <protection locked="0"/>
    </xf>
    <xf numFmtId="0" fontId="9" fillId="22" borderId="37" xfId="57" applyFont="1" applyFill="1" applyBorder="1" applyAlignment="1" applyProtection="1">
      <alignment horizontal="left" vertical="center"/>
      <protection locked="0"/>
    </xf>
    <xf numFmtId="166" fontId="9" fillId="22" borderId="14" xfId="57" applyNumberFormat="1" applyFont="1" applyFill="1" applyBorder="1" applyAlignment="1" applyProtection="1">
      <alignment horizontal="left" vertical="center"/>
      <protection locked="0"/>
    </xf>
    <xf numFmtId="166" fontId="9" fillId="22" borderId="15" xfId="57" applyNumberFormat="1" applyFont="1" applyFill="1" applyBorder="1" applyAlignment="1" applyProtection="1">
      <alignment horizontal="left" vertical="center"/>
      <protection locked="0"/>
    </xf>
    <xf numFmtId="166" fontId="9" fillId="22" borderId="37" xfId="57" applyNumberFormat="1" applyFont="1" applyFill="1" applyBorder="1" applyAlignment="1" applyProtection="1">
      <alignment horizontal="left" vertical="center"/>
      <protection locked="0"/>
    </xf>
    <xf numFmtId="0" fontId="18" fillId="0" borderId="0" xfId="57" applyFont="1" applyBorder="1" applyAlignment="1">
      <alignment horizontal="center" wrapText="1"/>
      <protection/>
    </xf>
    <xf numFmtId="0" fontId="16" fillId="4" borderId="19"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8" xfId="0" applyFont="1" applyFill="1" applyBorder="1" applyAlignment="1">
      <alignment horizontal="center" vertical="center" wrapText="1"/>
    </xf>
    <xf numFmtId="165" fontId="9" fillId="22" borderId="14" xfId="57" applyNumberFormat="1" applyFont="1" applyFill="1" applyBorder="1" applyAlignment="1" applyProtection="1">
      <alignment horizontal="left" vertical="center"/>
      <protection locked="0"/>
    </xf>
    <xf numFmtId="165" fontId="9" fillId="22" borderId="15" xfId="57" applyNumberFormat="1" applyFont="1" applyFill="1" applyBorder="1" applyAlignment="1" applyProtection="1">
      <alignment horizontal="left" vertical="center"/>
      <protection locked="0"/>
    </xf>
    <xf numFmtId="165" fontId="9" fillId="22" borderId="37" xfId="57" applyNumberFormat="1" applyFont="1" applyFill="1" applyBorder="1" applyAlignment="1" applyProtection="1">
      <alignment horizontal="left" vertical="center"/>
      <protection locked="0"/>
    </xf>
    <xf numFmtId="0" fontId="16" fillId="0" borderId="19" xfId="57" applyFont="1" applyBorder="1" applyAlignment="1">
      <alignment horizontal="center" vertical="center" wrapText="1"/>
      <protection/>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44" fontId="3" fillId="0" borderId="11" xfId="44" applyFont="1" applyFill="1" applyBorder="1" applyAlignment="1" applyProtection="1">
      <alignment horizontal="center"/>
      <protection/>
    </xf>
    <xf numFmtId="44" fontId="3" fillId="0" borderId="16" xfId="44" applyFont="1" applyFill="1" applyBorder="1" applyAlignment="1" applyProtection="1">
      <alignment horizontal="center"/>
      <protection/>
    </xf>
    <xf numFmtId="44" fontId="3" fillId="0" borderId="14" xfId="44" applyFont="1" applyFill="1" applyBorder="1" applyAlignment="1" applyProtection="1">
      <alignment horizontal="center"/>
      <protection/>
    </xf>
    <xf numFmtId="44" fontId="3" fillId="0" borderId="37" xfId="44" applyFont="1" applyFill="1" applyBorder="1" applyAlignment="1" applyProtection="1">
      <alignment horizontal="center"/>
      <protection/>
    </xf>
    <xf numFmtId="44" fontId="3" fillId="0" borderId="23" xfId="44" applyFont="1" applyFill="1" applyBorder="1" applyAlignment="1" applyProtection="1">
      <alignment horizontal="center"/>
      <protection/>
    </xf>
    <xf numFmtId="44" fontId="3" fillId="0" borderId="24" xfId="44" applyFont="1" applyFill="1" applyBorder="1" applyAlignment="1" applyProtection="1">
      <alignment horizontal="center"/>
      <protection/>
    </xf>
    <xf numFmtId="44" fontId="3" fillId="0" borderId="14" xfId="44" applyFont="1" applyBorder="1" applyAlignment="1" applyProtection="1">
      <alignment horizontal="center"/>
      <protection/>
    </xf>
    <xf numFmtId="0" fontId="0" fillId="0" borderId="37" xfId="0" applyBorder="1" applyAlignment="1">
      <alignment horizontal="center"/>
    </xf>
    <xf numFmtId="0" fontId="3" fillId="0" borderId="11" xfId="57" applyFont="1" applyBorder="1" applyAlignment="1" applyProtection="1">
      <alignment horizontal="center"/>
      <protection/>
    </xf>
    <xf numFmtId="0" fontId="3" fillId="0" borderId="12" xfId="57" applyFont="1" applyBorder="1" applyAlignment="1" applyProtection="1">
      <alignment horizontal="center"/>
      <protection/>
    </xf>
    <xf numFmtId="0" fontId="3" fillId="0" borderId="16" xfId="57" applyFont="1" applyBorder="1" applyAlignment="1" applyProtection="1">
      <alignment horizontal="center"/>
      <protection/>
    </xf>
    <xf numFmtId="44" fontId="2" fillId="21" borderId="39" xfId="44" applyFont="1" applyFill="1" applyBorder="1" applyAlignment="1" applyProtection="1">
      <alignment horizontal="center" vertical="center" wrapText="1"/>
      <protection/>
    </xf>
    <xf numFmtId="44" fontId="2" fillId="21" borderId="40" xfId="44" applyFont="1" applyFill="1" applyBorder="1" applyAlignment="1" applyProtection="1">
      <alignment horizontal="center" vertical="center" wrapText="1"/>
      <protection/>
    </xf>
    <xf numFmtId="44" fontId="2" fillId="21" borderId="41" xfId="44" applyFont="1" applyFill="1" applyBorder="1" applyAlignment="1" applyProtection="1">
      <alignment horizontal="center" vertical="center" wrapText="1"/>
      <protection/>
    </xf>
    <xf numFmtId="44" fontId="2" fillId="21" borderId="42" xfId="44" applyFont="1" applyFill="1" applyBorder="1" applyAlignment="1" applyProtection="1">
      <alignment horizontal="center" vertical="center" wrapText="1"/>
      <protection/>
    </xf>
    <xf numFmtId="44" fontId="2" fillId="21" borderId="43" xfId="44" applyFont="1" applyFill="1" applyBorder="1" applyAlignment="1" applyProtection="1">
      <alignment horizontal="center" vertical="center" wrapText="1"/>
      <protection/>
    </xf>
    <xf numFmtId="44" fontId="2" fillId="21" borderId="44" xfId="44" applyFont="1" applyFill="1" applyBorder="1" applyAlignment="1" applyProtection="1">
      <alignment horizontal="center" vertical="center" wrapText="1"/>
      <protection/>
    </xf>
    <xf numFmtId="0" fontId="3" fillId="0" borderId="14" xfId="57" applyFont="1" applyBorder="1" applyAlignment="1" applyProtection="1">
      <alignment horizontal="center"/>
      <protection/>
    </xf>
    <xf numFmtId="0" fontId="3" fillId="0" borderId="15" xfId="57" applyFont="1" applyBorder="1" applyAlignment="1" applyProtection="1">
      <alignment horizontal="center"/>
      <protection/>
    </xf>
    <xf numFmtId="0" fontId="3" fillId="0" borderId="37" xfId="57" applyFont="1" applyBorder="1" applyAlignment="1" applyProtection="1">
      <alignment horizontal="center"/>
      <protection/>
    </xf>
    <xf numFmtId="44" fontId="2" fillId="21" borderId="23" xfId="44" applyFont="1" applyFill="1" applyBorder="1" applyAlignment="1" applyProtection="1">
      <alignment horizontal="center" vertical="center" wrapText="1"/>
      <protection/>
    </xf>
    <xf numFmtId="44" fontId="2" fillId="21" borderId="24" xfId="44" applyFont="1" applyFill="1" applyBorder="1" applyAlignment="1">
      <alignment horizontal="center" vertical="center" wrapText="1"/>
    </xf>
    <xf numFmtId="44" fontId="2" fillId="21" borderId="19" xfId="44" applyFont="1" applyFill="1" applyBorder="1" applyAlignment="1">
      <alignment horizontal="center" vertical="center" wrapText="1"/>
    </xf>
    <xf numFmtId="44" fontId="2" fillId="21" borderId="18" xfId="44" applyFont="1" applyFill="1" applyBorder="1" applyAlignment="1">
      <alignment horizontal="center" vertical="center" wrapText="1"/>
    </xf>
    <xf numFmtId="44" fontId="2" fillId="21" borderId="11" xfId="44" applyFont="1" applyFill="1" applyBorder="1" applyAlignment="1">
      <alignment horizontal="center" vertical="center" wrapText="1"/>
    </xf>
    <xf numFmtId="44" fontId="2" fillId="21" borderId="16" xfId="44" applyFont="1" applyFill="1" applyBorder="1" applyAlignment="1">
      <alignment horizontal="center" vertical="center" wrapText="1"/>
    </xf>
    <xf numFmtId="0" fontId="7" fillId="0" borderId="0" xfId="57" applyFont="1" applyBorder="1" applyAlignment="1" applyProtection="1">
      <alignment horizontal="center"/>
      <protection/>
    </xf>
    <xf numFmtId="0" fontId="0" fillId="0" borderId="0" xfId="57" applyFont="1" applyBorder="1">
      <alignment/>
      <protection/>
    </xf>
    <xf numFmtId="0" fontId="2" fillId="0" borderId="0" xfId="57" applyFont="1" applyBorder="1" applyAlignment="1">
      <alignment horizontal="left"/>
      <protection/>
    </xf>
    <xf numFmtId="167" fontId="20" fillId="22" borderId="12" xfId="57" applyNumberFormat="1" applyFont="1" applyFill="1" applyBorder="1" applyAlignment="1" applyProtection="1">
      <alignment horizontal="center"/>
      <protection locked="0"/>
    </xf>
    <xf numFmtId="0" fontId="20" fillId="22" borderId="12" xfId="57" applyFont="1" applyFill="1" applyBorder="1" applyAlignment="1" applyProtection="1">
      <alignment horizontal="left"/>
      <protection locked="0"/>
    </xf>
    <xf numFmtId="0" fontId="0" fillId="0" borderId="12" xfId="0" applyBorder="1" applyAlignment="1" applyProtection="1">
      <alignment horizontal="left"/>
      <protection locked="0"/>
    </xf>
    <xf numFmtId="0" fontId="2" fillId="0" borderId="0" xfId="57" applyFont="1" applyBorder="1" applyAlignment="1">
      <alignment horizontal="left" wrapText="1"/>
      <protection/>
    </xf>
    <xf numFmtId="0" fontId="10" fillId="0" borderId="11" xfId="57" applyFont="1" applyBorder="1" applyAlignment="1">
      <alignment horizontal="center"/>
      <protection/>
    </xf>
    <xf numFmtId="0" fontId="10" fillId="0" borderId="12" xfId="57" applyFont="1" applyBorder="1" applyAlignment="1">
      <alignment horizontal="center"/>
      <protection/>
    </xf>
    <xf numFmtId="0" fontId="10" fillId="0" borderId="16" xfId="57" applyFont="1" applyBorder="1" applyAlignment="1">
      <alignment horizontal="center"/>
      <protection/>
    </xf>
    <xf numFmtId="44" fontId="3" fillId="0" borderId="37" xfId="44" applyFont="1" applyBorder="1" applyAlignment="1" applyProtection="1">
      <alignment horizontal="center"/>
      <protection/>
    </xf>
    <xf numFmtId="0" fontId="7" fillId="0" borderId="23" xfId="57" applyFont="1" applyBorder="1" applyAlignment="1">
      <alignment horizontal="center"/>
      <protection/>
    </xf>
    <xf numFmtId="0" fontId="7" fillId="0" borderId="17" xfId="57" applyFont="1" applyBorder="1" applyAlignment="1">
      <alignment horizontal="center"/>
      <protection/>
    </xf>
    <xf numFmtId="0" fontId="7" fillId="0" borderId="24" xfId="57" applyFont="1" applyBorder="1" applyAlignment="1">
      <alignment horizontal="center"/>
      <protection/>
    </xf>
    <xf numFmtId="44" fontId="3" fillId="21" borderId="19" xfId="44" applyFont="1" applyFill="1" applyBorder="1" applyAlignment="1" applyProtection="1">
      <alignment horizontal="center"/>
      <protection/>
    </xf>
    <xf numFmtId="44" fontId="3" fillId="21" borderId="16" xfId="44" applyFont="1" applyFill="1" applyBorder="1" applyAlignment="1" applyProtection="1">
      <alignment horizontal="center"/>
      <protection/>
    </xf>
    <xf numFmtId="0" fontId="5" fillId="0" borderId="17" xfId="57" applyFont="1" applyBorder="1" applyAlignment="1">
      <alignment horizontal="center" vertical="center" wrapText="1"/>
      <protection/>
    </xf>
    <xf numFmtId="0" fontId="5" fillId="0" borderId="0" xfId="57" applyFont="1" applyBorder="1" applyAlignment="1">
      <alignment horizontal="center" vertical="center" wrapText="1"/>
      <protection/>
    </xf>
    <xf numFmtId="44" fontId="3" fillId="24" borderId="14" xfId="44" applyFont="1" applyFill="1" applyBorder="1" applyAlignment="1" applyProtection="1">
      <alignment horizontal="center"/>
      <protection/>
    </xf>
    <xf numFmtId="44" fontId="3" fillId="24" borderId="37" xfId="44" applyFont="1" applyFill="1" applyBorder="1" applyAlignment="1" applyProtection="1">
      <alignment horizontal="center"/>
      <protection/>
    </xf>
    <xf numFmtId="44" fontId="3" fillId="21" borderId="19" xfId="44" applyFont="1" applyFill="1" applyBorder="1" applyAlignment="1" applyProtection="1">
      <alignment horizontal="center" vertical="center" wrapText="1"/>
      <protection/>
    </xf>
    <xf numFmtId="44" fontId="3" fillId="21" borderId="18" xfId="44" applyFont="1" applyFill="1" applyBorder="1" applyAlignment="1" applyProtection="1">
      <alignment horizontal="center" vertical="center" wrapText="1"/>
      <protection/>
    </xf>
    <xf numFmtId="0" fontId="7" fillId="0" borderId="19" xfId="57" applyFont="1" applyBorder="1" applyAlignment="1">
      <alignment horizontal="center" wrapText="1"/>
      <protection/>
    </xf>
    <xf numFmtId="0" fontId="7" fillId="0" borderId="0" xfId="57" applyFont="1" applyBorder="1" applyAlignment="1">
      <alignment horizontal="center" wrapText="1"/>
      <protection/>
    </xf>
    <xf numFmtId="0" fontId="7" fillId="0" borderId="18" xfId="57" applyFont="1" applyBorder="1" applyAlignment="1">
      <alignment horizontal="center" wrapText="1"/>
      <protection/>
    </xf>
    <xf numFmtId="44" fontId="3" fillId="21" borderId="18" xfId="44" applyFont="1" applyFill="1" applyBorder="1" applyAlignment="1" applyProtection="1">
      <alignment horizontal="center"/>
      <protection/>
    </xf>
    <xf numFmtId="44" fontId="3" fillId="21" borderId="23" xfId="44" applyFont="1" applyFill="1" applyBorder="1" applyAlignment="1" applyProtection="1">
      <alignment horizontal="center"/>
      <protection/>
    </xf>
    <xf numFmtId="44" fontId="3" fillId="21" borderId="24" xfId="44" applyFont="1" applyFill="1" applyBorder="1" applyAlignment="1" applyProtection="1">
      <alignment horizontal="center"/>
      <protection/>
    </xf>
    <xf numFmtId="0" fontId="8" fillId="0" borderId="23" xfId="57" applyFont="1" applyBorder="1" applyAlignment="1">
      <alignment horizontal="center" vertical="center"/>
      <protection/>
    </xf>
    <xf numFmtId="0" fontId="8" fillId="0" borderId="17" xfId="57" applyFont="1" applyBorder="1" applyAlignment="1">
      <alignment horizontal="center" vertical="center"/>
      <protection/>
    </xf>
    <xf numFmtId="0" fontId="8" fillId="0" borderId="24" xfId="57" applyFont="1" applyBorder="1" applyAlignment="1">
      <alignment horizontal="center" vertical="center"/>
      <protection/>
    </xf>
    <xf numFmtId="0" fontId="2" fillId="0" borderId="23" xfId="57" applyFont="1" applyBorder="1" applyAlignment="1">
      <alignment horizontal="center" vertical="center"/>
      <protection/>
    </xf>
    <xf numFmtId="0" fontId="2" fillId="0" borderId="17" xfId="57" applyFont="1" applyBorder="1" applyAlignment="1">
      <alignment horizontal="center" vertical="center"/>
      <protection/>
    </xf>
    <xf numFmtId="0" fontId="2" fillId="0" borderId="24" xfId="57" applyFont="1" applyBorder="1" applyAlignment="1">
      <alignment horizontal="center" vertical="center"/>
      <protection/>
    </xf>
    <xf numFmtId="0" fontId="2" fillId="0" borderId="11" xfId="57" applyFont="1" applyBorder="1" applyAlignment="1">
      <alignment horizontal="center" vertical="center"/>
      <protection/>
    </xf>
    <xf numFmtId="0" fontId="2" fillId="0" borderId="12" xfId="57" applyFont="1" applyBorder="1" applyAlignment="1">
      <alignment horizontal="center" vertical="center"/>
      <protection/>
    </xf>
    <xf numFmtId="0" fontId="2" fillId="0" borderId="16" xfId="57" applyFont="1" applyBorder="1" applyAlignment="1">
      <alignment horizontal="center" vertical="center"/>
      <protection/>
    </xf>
    <xf numFmtId="0" fontId="2" fillId="0" borderId="19" xfId="57" applyFont="1" applyFill="1" applyBorder="1" applyAlignment="1">
      <alignment horizontal="right" wrapText="1"/>
      <protection/>
    </xf>
    <xf numFmtId="0" fontId="2" fillId="0" borderId="0" xfId="57" applyFont="1" applyFill="1" applyBorder="1" applyAlignment="1">
      <alignment horizontal="right" wrapText="1"/>
      <protection/>
    </xf>
    <xf numFmtId="0" fontId="57" fillId="4" borderId="14" xfId="57" applyFont="1" applyFill="1" applyBorder="1" applyAlignment="1" applyProtection="1">
      <alignment horizontal="center" vertical="center"/>
      <protection locked="0"/>
    </xf>
    <xf numFmtId="0" fontId="57" fillId="4" borderId="15" xfId="57" applyFont="1" applyFill="1" applyBorder="1" applyAlignment="1" applyProtection="1">
      <alignment horizontal="center" vertical="center"/>
      <protection locked="0"/>
    </xf>
    <xf numFmtId="0" fontId="57" fillId="4" borderId="37" xfId="57" applyFont="1" applyFill="1" applyBorder="1" applyAlignment="1" applyProtection="1">
      <alignment horizontal="center" vertical="center"/>
      <protection locked="0"/>
    </xf>
    <xf numFmtId="0" fontId="10" fillId="0" borderId="0" xfId="57" applyFont="1" applyFill="1" applyBorder="1" applyAlignment="1">
      <alignment horizontal="left" vertical="center"/>
      <protection/>
    </xf>
    <xf numFmtId="44" fontId="2" fillId="21" borderId="45" xfId="44" applyFont="1" applyFill="1" applyBorder="1" applyAlignment="1">
      <alignment horizontal="center" vertical="center" wrapText="1"/>
    </xf>
    <xf numFmtId="44" fontId="2" fillId="21" borderId="46" xfId="44" applyFont="1" applyFill="1" applyBorder="1" applyAlignment="1">
      <alignment horizontal="center" vertical="center" wrapText="1"/>
    </xf>
    <xf numFmtId="44" fontId="2" fillId="21" borderId="47" xfId="44" applyFont="1" applyFill="1" applyBorder="1" applyAlignment="1">
      <alignment horizontal="center" vertical="center" wrapText="1"/>
    </xf>
    <xf numFmtId="0" fontId="4" fillId="0" borderId="14" xfId="57" applyFont="1" applyBorder="1" applyAlignment="1" applyProtection="1">
      <alignment horizontal="center" wrapText="1"/>
      <protection/>
    </xf>
    <xf numFmtId="0" fontId="4" fillId="0" borderId="15" xfId="57" applyFont="1" applyBorder="1" applyAlignment="1" applyProtection="1">
      <alignment horizontal="center" wrapText="1"/>
      <protection/>
    </xf>
    <xf numFmtId="0" fontId="4" fillId="0" borderId="12" xfId="57" applyFont="1" applyBorder="1" applyAlignment="1" applyProtection="1">
      <alignment horizontal="center" wrapText="1"/>
      <protection/>
    </xf>
    <xf numFmtId="0" fontId="4" fillId="0" borderId="37" xfId="57" applyFont="1" applyBorder="1" applyAlignment="1" applyProtection="1">
      <alignment horizontal="center" wrapText="1"/>
      <protection/>
    </xf>
    <xf numFmtId="0" fontId="27" fillId="0" borderId="0" xfId="57" applyFont="1" applyBorder="1" applyAlignment="1">
      <alignment horizontal="right" vertical="center"/>
      <protection/>
    </xf>
    <xf numFmtId="0" fontId="2" fillId="0" borderId="0" xfId="57" applyFont="1" applyBorder="1" applyAlignment="1">
      <alignment horizontal="center"/>
      <protection/>
    </xf>
    <xf numFmtId="0" fontId="9" fillId="4" borderId="14" xfId="57" applyFont="1" applyFill="1" applyBorder="1" applyAlignment="1" applyProtection="1">
      <alignment horizontal="center" vertical="center" shrinkToFit="1"/>
      <protection locked="0"/>
    </xf>
    <xf numFmtId="0" fontId="9" fillId="4" borderId="37" xfId="57" applyFont="1" applyFill="1" applyBorder="1" applyAlignment="1" applyProtection="1">
      <alignment horizontal="center" vertical="center" shrinkToFit="1"/>
      <protection locked="0"/>
    </xf>
    <xf numFmtId="0" fontId="16" fillId="22" borderId="19" xfId="57" applyFont="1" applyFill="1" applyBorder="1" applyAlignment="1">
      <alignment horizontal="center" vertical="center" wrapText="1"/>
      <protection/>
    </xf>
    <xf numFmtId="0" fontId="16" fillId="22" borderId="0" xfId="57" applyFont="1" applyFill="1" applyBorder="1" applyAlignment="1">
      <alignment horizontal="center" vertical="center" wrapText="1"/>
      <protection/>
    </xf>
    <xf numFmtId="0" fontId="16" fillId="22" borderId="18" xfId="57" applyFont="1" applyFill="1" applyBorder="1" applyAlignment="1">
      <alignment horizontal="center" vertical="center" wrapText="1"/>
      <protection/>
    </xf>
    <xf numFmtId="0" fontId="11" fillId="22" borderId="14" xfId="57" applyNumberFormat="1" applyFont="1" applyFill="1" applyBorder="1" applyAlignment="1" applyProtection="1">
      <alignment horizontal="center" vertical="center"/>
      <protection locked="0"/>
    </xf>
    <xf numFmtId="49" fontId="11" fillId="22" borderId="15" xfId="57" applyNumberFormat="1" applyFont="1" applyFill="1" applyBorder="1" applyAlignment="1" applyProtection="1">
      <alignment horizontal="center" vertical="center"/>
      <protection locked="0"/>
    </xf>
    <xf numFmtId="49" fontId="11" fillId="22" borderId="37" xfId="57" applyNumberFormat="1" applyFont="1" applyFill="1" applyBorder="1" applyAlignment="1" applyProtection="1">
      <alignment horizontal="center" vertical="center"/>
      <protection locked="0"/>
    </xf>
    <xf numFmtId="0" fontId="2" fillId="0" borderId="23" xfId="57" applyFont="1" applyBorder="1" applyAlignment="1">
      <alignment horizontal="center"/>
      <protection/>
    </xf>
    <xf numFmtId="0" fontId="2" fillId="0" borderId="17" xfId="57" applyFont="1" applyBorder="1" applyAlignment="1">
      <alignment horizontal="center"/>
      <protection/>
    </xf>
    <xf numFmtId="0" fontId="2" fillId="0" borderId="24" xfId="57" applyFont="1" applyBorder="1" applyAlignment="1">
      <alignment horizontal="center"/>
      <protection/>
    </xf>
    <xf numFmtId="0" fontId="2" fillId="0" borderId="11" xfId="57" applyFont="1" applyBorder="1" applyAlignment="1">
      <alignment horizontal="center"/>
      <protection/>
    </xf>
    <xf numFmtId="0" fontId="2" fillId="0" borderId="12" xfId="57" applyFont="1" applyBorder="1" applyAlignment="1">
      <alignment horizontal="center"/>
      <protection/>
    </xf>
    <xf numFmtId="0" fontId="2" fillId="0" borderId="16" xfId="57" applyFont="1" applyBorder="1" applyAlignment="1">
      <alignment horizontal="center"/>
      <protection/>
    </xf>
    <xf numFmtId="0" fontId="52" fillId="0" borderId="20" xfId="0" applyFont="1" applyFill="1" applyBorder="1" applyAlignment="1">
      <alignment horizontal="left"/>
    </xf>
    <xf numFmtId="0" fontId="21" fillId="0" borderId="0" xfId="0" applyFont="1" applyFill="1" applyBorder="1" applyAlignment="1">
      <alignment horizontal="center" wrapText="1"/>
    </xf>
    <xf numFmtId="2" fontId="2" fillId="7" borderId="17" xfId="0" applyNumberFormat="1" applyFont="1" applyFill="1" applyBorder="1" applyAlignment="1" applyProtection="1">
      <alignment horizontal="center" vertical="center" wrapText="1"/>
      <protection locked="0"/>
    </xf>
    <xf numFmtId="172" fontId="48" fillId="0" borderId="38" xfId="44" applyNumberFormat="1"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3876675</xdr:colOff>
      <xdr:row>13</xdr:row>
      <xdr:rowOff>19050</xdr:rowOff>
    </xdr:from>
    <xdr:to>
      <xdr:col>0</xdr:col>
      <xdr:colOff>6572250</xdr:colOff>
      <xdr:row>19</xdr:row>
      <xdr:rowOff>19050</xdr:rowOff>
    </xdr:to>
    <xdr:sp>
      <xdr:nvSpPr>
        <xdr:cNvPr id="1" name="AutoShape 2"/>
        <xdr:cNvSpPr>
          <a:spLocks/>
        </xdr:cNvSpPr>
      </xdr:nvSpPr>
      <xdr:spPr>
        <a:xfrm>
          <a:off x="3876675" y="4476750"/>
          <a:ext cx="2695575" cy="1171575"/>
        </a:xfrm>
        <a:prstGeom prst="wedgeRoundRectCallout">
          <a:avLst>
            <a:gd name="adj1" fmla="val -68018"/>
            <a:gd name="adj2" fmla="val 47425"/>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 view worksheets and dropdown menus in a larger font size, 
</a:t>
          </a:r>
          <a:r>
            <a:rPr lang="en-US" cap="none" sz="1000" b="1" i="0" u="none" baseline="0">
              <a:solidFill>
                <a:srgbClr val="000000"/>
              </a:solidFill>
              <a:latin typeface="Arial"/>
              <a:ea typeface="Arial"/>
              <a:cs typeface="Arial"/>
            </a:rPr>
            <a:t>go to the </a:t>
          </a:r>
          <a:r>
            <a:rPr lang="en-US" cap="none" sz="1000" b="1" i="0" u="none" baseline="0">
              <a:solidFill>
                <a:srgbClr val="FF0000"/>
              </a:solidFill>
              <a:latin typeface="Arial"/>
              <a:ea typeface="Arial"/>
              <a:cs typeface="Arial"/>
            </a:rPr>
            <a:t>"View"</a:t>
          </a:r>
          <a:r>
            <a:rPr lang="en-US" cap="none" sz="1000" b="1" i="0" u="none" baseline="0">
              <a:solidFill>
                <a:srgbClr val="000000"/>
              </a:solidFill>
              <a:latin typeface="Arial"/>
              <a:ea typeface="Arial"/>
              <a:cs typeface="Arial"/>
            </a:rPr>
            <a:t> menu at the top 
</a:t>
          </a:r>
          <a:r>
            <a:rPr lang="en-US" cap="none" sz="1000" b="1" i="0" u="none" baseline="0">
              <a:solidFill>
                <a:srgbClr val="000000"/>
              </a:solidFill>
              <a:latin typeface="Arial"/>
              <a:ea typeface="Arial"/>
              <a:cs typeface="Arial"/>
            </a:rPr>
            <a:t>of your screen, select </a:t>
          </a:r>
          <a:r>
            <a:rPr lang="en-US" cap="none" sz="1000" b="1" i="0" u="none" baseline="0">
              <a:solidFill>
                <a:srgbClr val="FF0000"/>
              </a:solidFill>
              <a:latin typeface="Arial"/>
              <a:ea typeface="Arial"/>
              <a:cs typeface="Arial"/>
            </a:rPr>
            <a:t>"Zoom"</a:t>
          </a:r>
          <a:r>
            <a:rPr lang="en-US" cap="none" sz="1000" b="1" i="0" u="none" baseline="0">
              <a:solidFill>
                <a:srgbClr val="000000"/>
              </a:solidFill>
              <a:latin typeface="Arial"/>
              <a:ea typeface="Arial"/>
              <a:cs typeface="Arial"/>
            </a:rPr>
            <a:t> and then choose a magnification size 
</a:t>
          </a:r>
          <a:r>
            <a:rPr lang="en-US" cap="none" sz="1000" b="1" i="0" u="none" baseline="0">
              <a:solidFill>
                <a:srgbClr val="000000"/>
              </a:solidFill>
              <a:latin typeface="Arial"/>
              <a:ea typeface="Arial"/>
              <a:cs typeface="Arial"/>
            </a:rPr>
            <a:t>greater than the 75% default.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mihokikujo%20On%20My%20Mac\Downloads\Leadership%20Final%201124%201p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mihokikujo%20On%20My%20Mac\Downloads\Copy%20of%20Leadership%20Final%201124%201p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Statement"/>
      <sheetName val="Mileage Only"/>
      <sheetName val="Non-Mileage Travel"/>
      <sheetName val="All Other Leader Expenses"/>
      <sheetName val="to be hidden"/>
    </sheetNames>
    <sheetDataSet>
      <sheetData sheetId="1">
        <row r="3">
          <cell r="F3">
            <v>0.55</v>
          </cell>
        </row>
        <row r="4">
          <cell r="B4">
            <v>40179</v>
          </cell>
          <cell r="F4">
            <v>0.55</v>
          </cell>
        </row>
      </sheetData>
      <sheetData sheetId="5">
        <row r="3">
          <cell r="B3">
            <v>0</v>
          </cell>
          <cell r="D3" t="str">
            <v>National Advisor = 6</v>
          </cell>
        </row>
        <row r="4">
          <cell r="B4">
            <v>0.05</v>
          </cell>
          <cell r="D4" t="str">
            <v>Regional Coordinator = 9</v>
          </cell>
        </row>
        <row r="5">
          <cell r="B5">
            <v>0.1</v>
          </cell>
          <cell r="D5" t="str">
            <v>Regional Training Advisor = P</v>
          </cell>
        </row>
        <row r="6">
          <cell r="B6">
            <v>0.15</v>
          </cell>
          <cell r="D6" t="str">
            <v>Regional Technology Advisor = K</v>
          </cell>
        </row>
        <row r="7">
          <cell r="B7">
            <v>0.2</v>
          </cell>
          <cell r="D7" t="str">
            <v>Regional Partner/Comm. Advisor = M</v>
          </cell>
        </row>
        <row r="8">
          <cell r="B8">
            <v>0.25</v>
          </cell>
          <cell r="D8" t="str">
            <v>Regional Administration Advisor = J</v>
          </cell>
        </row>
        <row r="9">
          <cell r="B9">
            <v>0.3</v>
          </cell>
          <cell r="D9" t="str">
            <v>State Coordinator = 7</v>
          </cell>
        </row>
        <row r="10">
          <cell r="B10">
            <v>0.35</v>
          </cell>
          <cell r="D10" t="str">
            <v>Training Specialist = D</v>
          </cell>
        </row>
        <row r="11">
          <cell r="B11">
            <v>0.4</v>
          </cell>
          <cell r="D11" t="str">
            <v>Technology Specialist = C</v>
          </cell>
        </row>
        <row r="12">
          <cell r="B12">
            <v>0.45</v>
          </cell>
          <cell r="D12" t="str">
            <v>Partnership/Comm. Specialist = B</v>
          </cell>
        </row>
        <row r="13">
          <cell r="B13">
            <v>0.5</v>
          </cell>
          <cell r="D13" t="str">
            <v>Administration Specialist = A</v>
          </cell>
        </row>
        <row r="14">
          <cell r="B14">
            <v>0.55</v>
          </cell>
          <cell r="D14" t="str">
            <v>District Coordinator = 2</v>
          </cell>
        </row>
        <row r="15">
          <cell r="D15" t="str">
            <v>Prospective Vol Coordinator = F</v>
          </cell>
        </row>
        <row r="16">
          <cell r="D16" t="str">
            <v>Training Coordinator = N</v>
          </cell>
        </row>
        <row r="17">
          <cell r="B17">
            <v>0</v>
          </cell>
          <cell r="D17" t="str">
            <v>Technology Coordinator = E</v>
          </cell>
        </row>
        <row r="18">
          <cell r="B18">
            <v>0.05</v>
          </cell>
          <cell r="D18" t="str">
            <v>Communications Coordinator = 8</v>
          </cell>
        </row>
        <row r="19">
          <cell r="B19">
            <v>0.1</v>
          </cell>
          <cell r="D19" t="str">
            <v>Administration Coordinator = S</v>
          </cell>
        </row>
        <row r="20">
          <cell r="B20">
            <v>0.15</v>
          </cell>
          <cell r="D20" t="str">
            <v>Local Coordinator = 1</v>
          </cell>
        </row>
        <row r="21">
          <cell r="B21">
            <v>0.2</v>
          </cell>
          <cell r="D21" t="str">
            <v>Instructor = 3</v>
          </cell>
        </row>
        <row r="22">
          <cell r="B22">
            <v>0.25</v>
          </cell>
        </row>
        <row r="23">
          <cell r="B23">
            <v>0.3</v>
          </cell>
        </row>
        <row r="24">
          <cell r="B24">
            <v>0.35</v>
          </cell>
        </row>
        <row r="25">
          <cell r="B25">
            <v>0.4</v>
          </cell>
        </row>
        <row r="26">
          <cell r="B26">
            <v>0.45</v>
          </cell>
        </row>
        <row r="27">
          <cell r="B27">
            <v>0.5</v>
          </cell>
        </row>
        <row r="28">
          <cell r="B28">
            <v>0.55</v>
          </cell>
        </row>
        <row r="32">
          <cell r="D32" t="str">
            <v>AK</v>
          </cell>
        </row>
        <row r="33">
          <cell r="D33" t="str">
            <v>AL</v>
          </cell>
        </row>
        <row r="34">
          <cell r="D34" t="str">
            <v>AR</v>
          </cell>
        </row>
        <row r="35">
          <cell r="D35" t="str">
            <v>AZ</v>
          </cell>
        </row>
        <row r="36">
          <cell r="D36" t="str">
            <v>CA</v>
          </cell>
        </row>
        <row r="37">
          <cell r="D37" t="str">
            <v>CO</v>
          </cell>
        </row>
        <row r="38">
          <cell r="D38" t="str">
            <v>CT</v>
          </cell>
        </row>
        <row r="39">
          <cell r="D39" t="str">
            <v>DC</v>
          </cell>
        </row>
        <row r="40">
          <cell r="D40" t="str">
            <v>DE</v>
          </cell>
        </row>
        <row r="41">
          <cell r="D41" t="str">
            <v>FL</v>
          </cell>
        </row>
        <row r="42">
          <cell r="D42" t="str">
            <v>GA</v>
          </cell>
        </row>
        <row r="43">
          <cell r="D43" t="str">
            <v>HI</v>
          </cell>
        </row>
        <row r="44">
          <cell r="D44" t="str">
            <v>IA</v>
          </cell>
        </row>
        <row r="45">
          <cell r="D45" t="str">
            <v>ID</v>
          </cell>
        </row>
        <row r="46">
          <cell r="D46" t="str">
            <v>ID</v>
          </cell>
        </row>
        <row r="47">
          <cell r="D47" t="str">
            <v>IL</v>
          </cell>
        </row>
        <row r="48">
          <cell r="D48" t="str">
            <v>IL</v>
          </cell>
        </row>
        <row r="49">
          <cell r="D49" t="str">
            <v>IN</v>
          </cell>
        </row>
        <row r="50">
          <cell r="D50" t="str">
            <v>KS</v>
          </cell>
        </row>
        <row r="51">
          <cell r="D51" t="str">
            <v>KY</v>
          </cell>
        </row>
        <row r="52">
          <cell r="D52" t="str">
            <v>LA</v>
          </cell>
        </row>
        <row r="53">
          <cell r="D53" t="str">
            <v>MA</v>
          </cell>
        </row>
        <row r="54">
          <cell r="D54" t="str">
            <v>MD</v>
          </cell>
        </row>
        <row r="55">
          <cell r="D55" t="str">
            <v>ME</v>
          </cell>
        </row>
        <row r="56">
          <cell r="D56" t="str">
            <v>MI</v>
          </cell>
        </row>
        <row r="57">
          <cell r="D57" t="str">
            <v>MN</v>
          </cell>
        </row>
        <row r="58">
          <cell r="D58" t="str">
            <v>MO</v>
          </cell>
        </row>
        <row r="59">
          <cell r="D59" t="str">
            <v>MS</v>
          </cell>
        </row>
        <row r="60">
          <cell r="D60" t="str">
            <v>MT</v>
          </cell>
        </row>
        <row r="61">
          <cell r="D61" t="str">
            <v>NC</v>
          </cell>
        </row>
        <row r="62">
          <cell r="D62" t="str">
            <v>ND</v>
          </cell>
        </row>
        <row r="63">
          <cell r="D63" t="str">
            <v>NE</v>
          </cell>
        </row>
        <row r="64">
          <cell r="D64" t="str">
            <v>NH</v>
          </cell>
        </row>
        <row r="65">
          <cell r="D65" t="str">
            <v>NJ</v>
          </cell>
        </row>
        <row r="66">
          <cell r="D66" t="str">
            <v>NM</v>
          </cell>
        </row>
        <row r="67">
          <cell r="D67" t="str">
            <v>NV</v>
          </cell>
        </row>
        <row r="68">
          <cell r="D68" t="str">
            <v>NY</v>
          </cell>
        </row>
        <row r="69">
          <cell r="D69" t="str">
            <v>OH</v>
          </cell>
        </row>
        <row r="70">
          <cell r="D70" t="str">
            <v>OK</v>
          </cell>
        </row>
        <row r="71">
          <cell r="D71" t="str">
            <v>OR</v>
          </cell>
        </row>
        <row r="72">
          <cell r="D72" t="str">
            <v>PA</v>
          </cell>
        </row>
        <row r="73">
          <cell r="D73" t="str">
            <v>SC</v>
          </cell>
        </row>
        <row r="74">
          <cell r="D74" t="str">
            <v>SD</v>
          </cell>
        </row>
        <row r="75">
          <cell r="D75" t="str">
            <v>TN</v>
          </cell>
        </row>
        <row r="76">
          <cell r="D76" t="str">
            <v>TX</v>
          </cell>
        </row>
        <row r="77">
          <cell r="D77" t="str">
            <v>UT</v>
          </cell>
        </row>
        <row r="78">
          <cell r="D78" t="str">
            <v>VA</v>
          </cell>
        </row>
        <row r="79">
          <cell r="D79" t="str">
            <v>WA</v>
          </cell>
        </row>
        <row r="80">
          <cell r="D80" t="str">
            <v>WI</v>
          </cell>
        </row>
        <row r="81">
          <cell r="D81" t="str">
            <v>WV</v>
          </cell>
        </row>
        <row r="82">
          <cell r="D82" t="str">
            <v>WY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ravel"/>
      <sheetName val="Instructions"/>
      <sheetName val="Statement"/>
      <sheetName val="Mileage Only"/>
      <sheetName val="Non-Mileage Travel"/>
      <sheetName val="All Other Leader Expenses"/>
      <sheetName val="to be hidden"/>
    </sheetNames>
    <sheetDataSet>
      <sheetData sheetId="3">
        <row r="3">
          <cell r="F3">
            <v>0.55</v>
          </cell>
        </row>
        <row r="4">
          <cell r="B4">
            <v>40179</v>
          </cell>
          <cell r="F4">
            <v>0.55</v>
          </cell>
        </row>
      </sheetData>
      <sheetData sheetId="7">
        <row r="3">
          <cell r="H3" t="str">
            <v>Travel for Counseling Activities: I</v>
          </cell>
        </row>
        <row r="4">
          <cell r="H4" t="str">
            <v>Travel for Coordinating Activities:  B</v>
          </cell>
        </row>
        <row r="5">
          <cell r="H5" t="str">
            <v>Attend Local Training:  T</v>
          </cell>
        </row>
        <row r="6">
          <cell r="H6" t="str">
            <v>Attend District Meetings:  K</v>
          </cell>
        </row>
        <row r="7">
          <cell r="H7" t="str">
            <v>Attend State Led Instructor Workshop:  W</v>
          </cell>
        </row>
        <row r="8">
          <cell r="H8" t="str">
            <v>Attend State Meetings:  M</v>
          </cell>
        </row>
        <row r="9">
          <cell r="H9" t="str">
            <v>Attend Regional Meetings:  N</v>
          </cell>
        </row>
        <row r="10">
          <cell r="H10" t="str">
            <v>Attend National Meetings:  L</v>
          </cell>
        </row>
        <row r="11">
          <cell r="H11" t="str">
            <v>Attend National Training Committee Meeting:  E</v>
          </cell>
        </row>
        <row r="12">
          <cell r="H12" t="str">
            <v>Attend National Technology Committee Meeting:  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99FF"/>
  </sheetPr>
  <dimension ref="A1:A61"/>
  <sheetViews>
    <sheetView showGridLines="0" tabSelected="1" zoomScalePageLayoutView="0" workbookViewId="0" topLeftCell="A1">
      <selection activeCell="A1" sqref="A1"/>
    </sheetView>
  </sheetViews>
  <sheetFormatPr defaultColWidth="9.140625" defaultRowHeight="12.75"/>
  <cols>
    <col min="1" max="1" width="106.421875" style="96" customWidth="1"/>
    <col min="2" max="16384" width="9.140625" style="96" customWidth="1"/>
  </cols>
  <sheetData>
    <row r="1" s="190" customFormat="1" ht="31.5">
      <c r="A1" s="202" t="s">
        <v>141</v>
      </c>
    </row>
    <row r="2" s="190" customFormat="1" ht="15.75">
      <c r="A2" s="203" t="s">
        <v>142</v>
      </c>
    </row>
    <row r="3" s="190" customFormat="1" ht="15.75">
      <c r="A3" s="203"/>
    </row>
    <row r="4" s="190" customFormat="1" ht="15">
      <c r="A4" s="204"/>
    </row>
    <row r="5" s="190" customFormat="1" ht="45">
      <c r="A5" s="204" t="s">
        <v>143</v>
      </c>
    </row>
    <row r="6" s="190" customFormat="1" ht="15">
      <c r="A6" s="204"/>
    </row>
    <row r="7" s="190" customFormat="1" ht="15">
      <c r="A7" s="204" t="s">
        <v>144</v>
      </c>
    </row>
    <row r="8" s="190" customFormat="1" ht="15">
      <c r="A8" s="204"/>
    </row>
    <row r="9" s="190" customFormat="1" ht="75.75">
      <c r="A9" s="201" t="s">
        <v>211</v>
      </c>
    </row>
    <row r="10" s="190" customFormat="1" ht="15">
      <c r="A10" s="204"/>
    </row>
    <row r="11" s="190" customFormat="1" ht="45.75">
      <c r="A11" s="201" t="s">
        <v>212</v>
      </c>
    </row>
    <row r="12" s="190" customFormat="1" ht="15">
      <c r="A12" s="204"/>
    </row>
    <row r="13" s="190" customFormat="1" ht="31.5">
      <c r="A13" s="205" t="s">
        <v>184</v>
      </c>
    </row>
    <row r="14" s="190" customFormat="1" ht="15">
      <c r="A14" s="204"/>
    </row>
    <row r="15" s="190" customFormat="1" ht="15.75">
      <c r="A15" s="205"/>
    </row>
    <row r="16" s="190" customFormat="1" ht="15.75">
      <c r="A16" s="205"/>
    </row>
    <row r="17" s="190" customFormat="1" ht="15">
      <c r="A17" s="204"/>
    </row>
    <row r="18" s="190" customFormat="1" ht="15">
      <c r="A18" s="204"/>
    </row>
    <row r="19" s="190" customFormat="1" ht="15.75">
      <c r="A19" s="205" t="s">
        <v>145</v>
      </c>
    </row>
    <row r="20" s="190" customFormat="1" ht="15">
      <c r="A20" s="204"/>
    </row>
    <row r="21" s="190" customFormat="1" ht="15">
      <c r="A21" s="206" t="s">
        <v>146</v>
      </c>
    </row>
    <row r="22" s="190" customFormat="1" ht="15">
      <c r="A22" s="224" t="s">
        <v>147</v>
      </c>
    </row>
    <row r="23" s="190" customFormat="1" ht="15">
      <c r="A23" s="225" t="s">
        <v>148</v>
      </c>
    </row>
    <row r="24" s="190" customFormat="1" ht="15">
      <c r="A24" s="204"/>
    </row>
    <row r="25" s="190" customFormat="1" ht="15">
      <c r="A25" s="204"/>
    </row>
    <row r="26" s="190" customFormat="1" ht="15.75">
      <c r="A26" s="207" t="s">
        <v>149</v>
      </c>
    </row>
    <row r="27" s="190" customFormat="1" ht="15">
      <c r="A27" s="204"/>
    </row>
    <row r="28" s="190" customFormat="1" ht="15">
      <c r="A28" s="206" t="s">
        <v>150</v>
      </c>
    </row>
    <row r="29" s="190" customFormat="1" ht="75.75">
      <c r="A29" s="236" t="s">
        <v>221</v>
      </c>
    </row>
    <row r="30" s="190" customFormat="1" ht="15.75">
      <c r="A30" s="204" t="s">
        <v>185</v>
      </c>
    </row>
    <row r="31" s="190" customFormat="1" ht="15.75">
      <c r="A31" s="204" t="s">
        <v>205</v>
      </c>
    </row>
    <row r="32" s="190" customFormat="1" ht="45.75">
      <c r="A32" s="227" t="s">
        <v>213</v>
      </c>
    </row>
    <row r="33" s="190" customFormat="1" ht="31.5">
      <c r="A33" s="204" t="s">
        <v>206</v>
      </c>
    </row>
    <row r="34" s="190" customFormat="1" ht="31.5">
      <c r="A34" s="204" t="s">
        <v>207</v>
      </c>
    </row>
    <row r="35" s="190" customFormat="1" ht="15">
      <c r="A35" s="204"/>
    </row>
    <row r="36" s="190" customFormat="1" ht="15.75">
      <c r="A36" s="207" t="s">
        <v>151</v>
      </c>
    </row>
    <row r="37" s="190" customFormat="1" ht="18" customHeight="1">
      <c r="A37" s="207"/>
    </row>
    <row r="38" s="190" customFormat="1" ht="75">
      <c r="A38" s="208" t="s">
        <v>214</v>
      </c>
    </row>
    <row r="39" s="190" customFormat="1" ht="15">
      <c r="A39" s="204"/>
    </row>
    <row r="40" s="190" customFormat="1" ht="15.75">
      <c r="A40" s="205" t="s">
        <v>152</v>
      </c>
    </row>
    <row r="41" s="190" customFormat="1" ht="15">
      <c r="A41" s="204" t="s">
        <v>153</v>
      </c>
    </row>
    <row r="42" s="190" customFormat="1" ht="15">
      <c r="A42" s="204" t="s">
        <v>154</v>
      </c>
    </row>
    <row r="43" s="190" customFormat="1" ht="15">
      <c r="A43" s="204" t="s">
        <v>155</v>
      </c>
    </row>
    <row r="44" s="190" customFormat="1" ht="15">
      <c r="A44" s="204" t="s">
        <v>156</v>
      </c>
    </row>
    <row r="45" s="190" customFormat="1" ht="15" customHeight="1">
      <c r="A45" s="204" t="s">
        <v>157</v>
      </c>
    </row>
    <row r="46" s="190" customFormat="1" ht="15">
      <c r="A46" s="204" t="s">
        <v>158</v>
      </c>
    </row>
    <row r="47" s="190" customFormat="1" ht="15">
      <c r="A47" s="204" t="s">
        <v>159</v>
      </c>
    </row>
    <row r="48" s="190" customFormat="1" ht="15" customHeight="1">
      <c r="A48" s="204" t="s">
        <v>160</v>
      </c>
    </row>
    <row r="49" s="190" customFormat="1" ht="15">
      <c r="A49" s="204" t="s">
        <v>161</v>
      </c>
    </row>
    <row r="50" s="190" customFormat="1" ht="15">
      <c r="A50" s="204"/>
    </row>
    <row r="51" s="190" customFormat="1" ht="15">
      <c r="A51" s="204"/>
    </row>
    <row r="52" s="190" customFormat="1" ht="75.75">
      <c r="A52" s="223" t="s">
        <v>223</v>
      </c>
    </row>
    <row r="53" s="190" customFormat="1" ht="15.75">
      <c r="A53" s="209"/>
    </row>
    <row r="54" s="190" customFormat="1" ht="15">
      <c r="A54" s="204"/>
    </row>
    <row r="55" s="190" customFormat="1" ht="15">
      <c r="A55" s="206" t="s">
        <v>215</v>
      </c>
    </row>
    <row r="56" s="190" customFormat="1" ht="47.25">
      <c r="A56" s="205" t="s">
        <v>216</v>
      </c>
    </row>
    <row r="57" s="190" customFormat="1" ht="63">
      <c r="A57" s="201" t="s">
        <v>217</v>
      </c>
    </row>
    <row r="58" s="190" customFormat="1" ht="77.25" customHeight="1">
      <c r="A58" s="201" t="s">
        <v>208</v>
      </c>
    </row>
    <row r="59" s="190" customFormat="1" ht="15">
      <c r="A59" s="204"/>
    </row>
    <row r="60" s="190" customFormat="1" ht="15.75">
      <c r="A60" s="234" t="s">
        <v>220</v>
      </c>
    </row>
    <row r="61" s="190" customFormat="1" ht="30">
      <c r="A61" s="233" t="s">
        <v>218</v>
      </c>
    </row>
  </sheetData>
  <sheetProtection password="E936" sheet="1"/>
  <printOptions/>
  <pageMargins left="0.25" right="0.25" top="0.25" bottom="0.25" header="0.5" footer="0.5"/>
  <pageSetup horizontalDpi="600" verticalDpi="600" orientation="portrait" r:id="rId2"/>
  <rowBreaks count="1" manualBreakCount="1">
    <brk id="35" max="255" man="1"/>
  </rowBreaks>
  <drawing r:id="rId1"/>
</worksheet>
</file>

<file path=xl/worksheets/sheet2.xml><?xml version="1.0" encoding="utf-8"?>
<worksheet xmlns="http://schemas.openxmlformats.org/spreadsheetml/2006/main" xmlns:r="http://schemas.openxmlformats.org/officeDocument/2006/relationships">
  <sheetPr>
    <tabColor indexed="38"/>
    <pageSetUpPr fitToPage="1"/>
  </sheetPr>
  <dimension ref="A1:AQ77"/>
  <sheetViews>
    <sheetView showGridLines="0" zoomScale="82" zoomScaleNormal="82" zoomScalePageLayoutView="0" workbookViewId="0" topLeftCell="A1">
      <selection activeCell="F4" sqref="F4"/>
    </sheetView>
  </sheetViews>
  <sheetFormatPr defaultColWidth="9.140625" defaultRowHeight="12.75"/>
  <cols>
    <col min="1" max="1" width="5.28125" style="0" customWidth="1"/>
    <col min="2" max="3" width="16.421875" style="0" customWidth="1"/>
    <col min="4" max="4" width="18.140625" style="0" customWidth="1"/>
    <col min="6" max="6" width="15.421875" style="0" bestFit="1" customWidth="1"/>
    <col min="8" max="8" width="10.140625" style="0" customWidth="1"/>
    <col min="9" max="13" width="7.7109375" style="0" customWidth="1"/>
    <col min="14" max="14" width="19.421875" style="0" customWidth="1"/>
    <col min="15" max="15" width="2.57421875" style="0" customWidth="1"/>
    <col min="16" max="16" width="10.00390625" style="64" hidden="1" customWidth="1"/>
    <col min="17" max="17" width="41.28125" style="64" hidden="1" customWidth="1"/>
    <col min="18" max="18" width="12.00390625" style="64" hidden="1" customWidth="1"/>
    <col min="19" max="19" width="6.421875" style="64" hidden="1" customWidth="1"/>
    <col min="20" max="32" width="9.140625" style="64" customWidth="1"/>
  </cols>
  <sheetData>
    <row r="1" spans="1:32" s="13" customFormat="1" ht="26.25">
      <c r="A1" s="41">
        <v>1</v>
      </c>
      <c r="B1" s="319" t="s">
        <v>0</v>
      </c>
      <c r="C1" s="320"/>
      <c r="D1" s="320"/>
      <c r="E1" s="320"/>
      <c r="F1" s="321"/>
      <c r="G1" s="42"/>
      <c r="H1" s="42"/>
      <c r="I1" s="42"/>
      <c r="J1" s="322" t="s">
        <v>1</v>
      </c>
      <c r="K1" s="323"/>
      <c r="L1" s="323"/>
      <c r="M1" s="323"/>
      <c r="N1" s="324"/>
      <c r="O1" s="42"/>
      <c r="P1" s="64"/>
      <c r="Q1" s="64"/>
      <c r="R1" s="64"/>
      <c r="S1" s="64"/>
      <c r="T1" s="64"/>
      <c r="U1" s="64"/>
      <c r="V1" s="64"/>
      <c r="W1" s="64"/>
      <c r="X1" s="64"/>
      <c r="Y1" s="64"/>
      <c r="Z1" s="64"/>
      <c r="AA1" s="64"/>
      <c r="AB1" s="64"/>
      <c r="AC1" s="64"/>
      <c r="AD1" s="64"/>
      <c r="AE1" s="64"/>
      <c r="AF1" s="64"/>
    </row>
    <row r="2" spans="1:32" s="13" customFormat="1" ht="24" thickBot="1">
      <c r="A2" s="42"/>
      <c r="B2" s="44" t="s">
        <v>2</v>
      </c>
      <c r="D2" s="45" t="s">
        <v>3</v>
      </c>
      <c r="E2" s="46"/>
      <c r="F2" s="47" t="s">
        <v>4</v>
      </c>
      <c r="G2" s="328" t="s">
        <v>5</v>
      </c>
      <c r="H2" s="329"/>
      <c r="I2" s="329"/>
      <c r="J2" s="325"/>
      <c r="K2" s="326"/>
      <c r="L2" s="326"/>
      <c r="M2" s="326"/>
      <c r="N2" s="327"/>
      <c r="O2" s="42"/>
      <c r="P2" s="63">
        <v>0</v>
      </c>
      <c r="Q2" s="64" t="s">
        <v>57</v>
      </c>
      <c r="R2" s="64">
        <v>1</v>
      </c>
      <c r="S2" t="s">
        <v>88</v>
      </c>
      <c r="U2" s="64"/>
      <c r="V2" s="64"/>
      <c r="W2" s="64"/>
      <c r="X2" s="64"/>
      <c r="Y2" s="64"/>
      <c r="Z2" s="64"/>
      <c r="AA2" s="64"/>
      <c r="AB2" s="64"/>
      <c r="AC2" s="64"/>
      <c r="AD2" s="64"/>
      <c r="AE2" s="64"/>
      <c r="AF2" s="64"/>
    </row>
    <row r="3" spans="1:32" s="13" customFormat="1" ht="23.25" thickBot="1">
      <c r="A3" s="43"/>
      <c r="B3" s="150" t="s">
        <v>219</v>
      </c>
      <c r="C3" s="199">
        <v>41274</v>
      </c>
      <c r="D3" s="230">
        <v>0.555</v>
      </c>
      <c r="E3" s="191"/>
      <c r="F3" s="231">
        <v>0</v>
      </c>
      <c r="G3" s="328"/>
      <c r="H3" s="329"/>
      <c r="I3" s="329"/>
      <c r="J3" s="48"/>
      <c r="K3" s="19"/>
      <c r="L3" s="19"/>
      <c r="M3" s="19"/>
      <c r="N3" s="20"/>
      <c r="O3" s="49"/>
      <c r="P3" s="63">
        <f aca="true" t="shared" si="0" ref="P3:P10">+P2+0.05</f>
        <v>0.05</v>
      </c>
      <c r="Q3" s="64" t="s">
        <v>59</v>
      </c>
      <c r="R3" s="64">
        <f>+R2+1</f>
        <v>2</v>
      </c>
      <c r="S3" t="s">
        <v>90</v>
      </c>
      <c r="U3" s="64"/>
      <c r="V3" s="64"/>
      <c r="W3" s="64"/>
      <c r="X3" s="64"/>
      <c r="Y3" s="64"/>
      <c r="Z3" s="64"/>
      <c r="AA3" s="64"/>
      <c r="AB3" s="64"/>
      <c r="AC3" s="64"/>
      <c r="AD3" s="64"/>
      <c r="AE3" s="64"/>
      <c r="AF3" s="64"/>
    </row>
    <row r="4" spans="2:32" s="13" customFormat="1" ht="23.25" thickBot="1">
      <c r="B4" s="150">
        <v>41275</v>
      </c>
      <c r="C4" s="151">
        <v>41639</v>
      </c>
      <c r="D4" s="230">
        <v>0.565</v>
      </c>
      <c r="E4" s="191"/>
      <c r="F4" s="231">
        <v>0</v>
      </c>
      <c r="G4" s="328"/>
      <c r="H4" s="329"/>
      <c r="I4" s="329"/>
      <c r="J4" s="330"/>
      <c r="K4" s="331"/>
      <c r="L4" s="331"/>
      <c r="M4" s="331"/>
      <c r="N4" s="332"/>
      <c r="O4" s="49"/>
      <c r="P4" s="63">
        <f t="shared" si="0"/>
        <v>0.1</v>
      </c>
      <c r="Q4" s="64" t="s">
        <v>61</v>
      </c>
      <c r="R4" s="64">
        <f>+R3+1</f>
        <v>3</v>
      </c>
      <c r="S4" t="s">
        <v>92</v>
      </c>
      <c r="U4" s="64"/>
      <c r="V4" s="64"/>
      <c r="W4" s="64"/>
      <c r="X4" s="64"/>
      <c r="Y4" s="64"/>
      <c r="Z4" s="64"/>
      <c r="AA4" s="64"/>
      <c r="AB4" s="64"/>
      <c r="AC4" s="64"/>
      <c r="AD4" s="64"/>
      <c r="AE4" s="64"/>
      <c r="AF4" s="64"/>
    </row>
    <row r="5" spans="1:32" s="13" customFormat="1" ht="24" thickBot="1">
      <c r="A5" s="50"/>
      <c r="B5" s="51"/>
      <c r="C5" s="52"/>
      <c r="D5" s="52"/>
      <c r="E5" s="52"/>
      <c r="F5" s="53"/>
      <c r="G5" s="341"/>
      <c r="H5" s="341"/>
      <c r="I5" s="342" t="s">
        <v>6</v>
      </c>
      <c r="J5" s="342"/>
      <c r="K5" s="147"/>
      <c r="L5" s="92" t="s">
        <v>7</v>
      </c>
      <c r="M5" s="147"/>
      <c r="N5" s="54" t="s">
        <v>8</v>
      </c>
      <c r="O5" s="49"/>
      <c r="P5" s="63">
        <f t="shared" si="0"/>
        <v>0.15000000000000002</v>
      </c>
      <c r="Q5" s="64" t="s">
        <v>63</v>
      </c>
      <c r="R5" s="64">
        <f>+R4+1</f>
        <v>4</v>
      </c>
      <c r="S5" t="s">
        <v>94</v>
      </c>
      <c r="U5" s="64"/>
      <c r="V5" s="64"/>
      <c r="W5" s="64"/>
      <c r="X5" s="64"/>
      <c r="Y5" s="64"/>
      <c r="Z5" s="64"/>
      <c r="AA5" s="64"/>
      <c r="AB5" s="64"/>
      <c r="AC5" s="64"/>
      <c r="AD5" s="64"/>
      <c r="AE5" s="64"/>
      <c r="AF5" s="64"/>
    </row>
    <row r="6" spans="1:32" s="13" customFormat="1" ht="12" customHeight="1" thickBot="1">
      <c r="A6" s="50"/>
      <c r="B6" s="55"/>
      <c r="C6" s="56"/>
      <c r="D6" s="57"/>
      <c r="F6" s="58"/>
      <c r="G6" s="58"/>
      <c r="H6" s="58"/>
      <c r="I6" s="59"/>
      <c r="J6" s="59"/>
      <c r="L6" s="60"/>
      <c r="N6" s="61"/>
      <c r="O6" s="49"/>
      <c r="P6" s="63">
        <f t="shared" si="0"/>
        <v>0.2</v>
      </c>
      <c r="Q6" s="64" t="s">
        <v>65</v>
      </c>
      <c r="R6" s="64">
        <f>+R5+1</f>
        <v>5</v>
      </c>
      <c r="S6" t="s">
        <v>96</v>
      </c>
      <c r="U6" s="64"/>
      <c r="V6" s="64"/>
      <c r="W6" s="64"/>
      <c r="X6" s="64"/>
      <c r="Y6" s="64"/>
      <c r="Z6" s="64"/>
      <c r="AA6" s="64"/>
      <c r="AB6" s="64"/>
      <c r="AC6" s="64"/>
      <c r="AD6" s="64"/>
      <c r="AE6" s="64"/>
      <c r="AF6" s="64"/>
    </row>
    <row r="7" spans="9:32" s="13" customFormat="1" ht="27" customHeight="1" thickBot="1">
      <c r="I7" s="343"/>
      <c r="J7" s="344"/>
      <c r="L7" s="159"/>
      <c r="N7" s="62">
        <f>RIGHT(J4,1)</f>
      </c>
      <c r="O7" s="49"/>
      <c r="P7" s="63">
        <f t="shared" si="0"/>
        <v>0.25</v>
      </c>
      <c r="Q7" s="64" t="s">
        <v>67</v>
      </c>
      <c r="R7" s="64">
        <f>+R6+1</f>
        <v>6</v>
      </c>
      <c r="S7" t="s">
        <v>97</v>
      </c>
      <c r="U7" s="64"/>
      <c r="V7" s="64"/>
      <c r="W7" s="64"/>
      <c r="X7" s="64"/>
      <c r="Y7" s="64"/>
      <c r="Z7" s="64"/>
      <c r="AA7" s="64"/>
      <c r="AB7" s="64"/>
      <c r="AC7" s="64"/>
      <c r="AD7" s="64"/>
      <c r="AE7" s="64"/>
      <c r="AF7" s="64"/>
    </row>
    <row r="8" spans="1:32" s="19" customFormat="1" ht="27" customHeight="1" thickBot="1">
      <c r="A8" s="12" t="s">
        <v>9</v>
      </c>
      <c r="B8" s="12"/>
      <c r="D8" s="348"/>
      <c r="E8" s="349"/>
      <c r="F8" s="349"/>
      <c r="G8" s="350"/>
      <c r="H8" s="144"/>
      <c r="I8" s="13"/>
      <c r="J8" s="14"/>
      <c r="K8" s="13"/>
      <c r="L8" s="15"/>
      <c r="M8" s="16"/>
      <c r="N8" s="17"/>
      <c r="O8" s="18"/>
      <c r="P8" s="63">
        <f t="shared" si="0"/>
        <v>0.3</v>
      </c>
      <c r="Q8" s="64" t="s">
        <v>69</v>
      </c>
      <c r="R8" s="64"/>
      <c r="S8" t="s">
        <v>98</v>
      </c>
      <c r="T8" s="64"/>
      <c r="U8" s="64"/>
      <c r="V8" s="64"/>
      <c r="W8" s="64"/>
      <c r="X8" s="64"/>
      <c r="Y8" s="64"/>
      <c r="Z8" s="64"/>
      <c r="AA8" s="64"/>
      <c r="AB8" s="64"/>
      <c r="AC8" s="64"/>
      <c r="AD8" s="64"/>
      <c r="AE8" s="64"/>
      <c r="AF8" s="64"/>
    </row>
    <row r="9" spans="1:32" s="13" customFormat="1" ht="12" customHeight="1" thickBot="1">
      <c r="A9" s="12"/>
      <c r="N9" s="20"/>
      <c r="O9" s="21"/>
      <c r="P9" s="63">
        <f t="shared" si="0"/>
        <v>0.35</v>
      </c>
      <c r="Q9" s="64" t="s">
        <v>71</v>
      </c>
      <c r="R9" s="64"/>
      <c r="S9" t="s">
        <v>99</v>
      </c>
      <c r="T9" s="64"/>
      <c r="U9" s="64"/>
      <c r="V9" s="64"/>
      <c r="W9" s="64"/>
      <c r="X9" s="64"/>
      <c r="Y9" s="64"/>
      <c r="Z9" s="64"/>
      <c r="AA9" s="64"/>
      <c r="AB9" s="64"/>
      <c r="AC9" s="64"/>
      <c r="AD9" s="64"/>
      <c r="AE9" s="64"/>
      <c r="AF9" s="64"/>
    </row>
    <row r="10" spans="1:32" s="13" customFormat="1" ht="27" customHeight="1" thickBot="1">
      <c r="A10" s="12" t="s">
        <v>10</v>
      </c>
      <c r="B10" s="12"/>
      <c r="C10" s="245"/>
      <c r="D10" s="246"/>
      <c r="E10" s="246"/>
      <c r="F10" s="246"/>
      <c r="G10" s="246"/>
      <c r="H10" s="247"/>
      <c r="J10" s="351" t="s">
        <v>11</v>
      </c>
      <c r="K10" s="352"/>
      <c r="L10" s="352"/>
      <c r="M10" s="352"/>
      <c r="N10" s="353"/>
      <c r="O10" s="21"/>
      <c r="P10" s="63">
        <f t="shared" si="0"/>
        <v>0.39999999999999997</v>
      </c>
      <c r="Q10" s="64" t="s">
        <v>73</v>
      </c>
      <c r="R10" s="64"/>
      <c r="S10" t="s">
        <v>100</v>
      </c>
      <c r="T10" s="64"/>
      <c r="U10" s="64"/>
      <c r="V10" s="64"/>
      <c r="W10" s="64"/>
      <c r="X10" s="64"/>
      <c r="Y10" s="64"/>
      <c r="Z10" s="64"/>
      <c r="AA10" s="64"/>
      <c r="AB10" s="64"/>
      <c r="AC10" s="64"/>
      <c r="AD10" s="64"/>
      <c r="AE10" s="64"/>
      <c r="AF10" s="64"/>
    </row>
    <row r="11" spans="9:32" s="13" customFormat="1" ht="11.25" customHeight="1" thickBot="1">
      <c r="I11" s="23"/>
      <c r="J11" s="354"/>
      <c r="K11" s="355"/>
      <c r="L11" s="355"/>
      <c r="M11" s="355"/>
      <c r="N11" s="356"/>
      <c r="O11" s="24"/>
      <c r="P11" s="63">
        <f>+P10+0.05</f>
        <v>0.44999999999999996</v>
      </c>
      <c r="Q11" s="64" t="s">
        <v>75</v>
      </c>
      <c r="R11" s="64"/>
      <c r="S11" t="s">
        <v>101</v>
      </c>
      <c r="T11" s="64"/>
      <c r="U11" s="64"/>
      <c r="V11" s="64"/>
      <c r="W11" s="64"/>
      <c r="X11" s="64"/>
      <c r="Y11" s="64"/>
      <c r="Z11" s="64"/>
      <c r="AA11" s="64"/>
      <c r="AB11" s="64"/>
      <c r="AC11" s="64"/>
      <c r="AD11" s="64"/>
      <c r="AE11" s="64"/>
      <c r="AF11" s="64"/>
    </row>
    <row r="12" spans="1:42" s="19" customFormat="1" ht="27" customHeight="1" thickBot="1">
      <c r="A12" s="12" t="s">
        <v>12</v>
      </c>
      <c r="B12" s="12"/>
      <c r="C12" s="245"/>
      <c r="D12" s="246"/>
      <c r="E12" s="246"/>
      <c r="F12" s="246"/>
      <c r="G12" s="246"/>
      <c r="H12" s="247"/>
      <c r="I12" s="23"/>
      <c r="J12" s="345" t="s">
        <v>54</v>
      </c>
      <c r="K12" s="346"/>
      <c r="L12" s="346"/>
      <c r="M12" s="346"/>
      <c r="N12" s="347"/>
      <c r="O12" s="25"/>
      <c r="P12" s="63">
        <v>0.5</v>
      </c>
      <c r="Q12" s="64" t="s">
        <v>77</v>
      </c>
      <c r="R12" s="64"/>
      <c r="S12" t="s">
        <v>102</v>
      </c>
      <c r="T12" s="64"/>
      <c r="U12" s="64"/>
      <c r="V12" s="64"/>
      <c r="W12" s="64"/>
      <c r="X12" s="64"/>
      <c r="Y12" s="64"/>
      <c r="Z12" s="64"/>
      <c r="AA12" s="64"/>
      <c r="AB12" s="64"/>
      <c r="AC12" s="64"/>
      <c r="AD12" s="64"/>
      <c r="AE12" s="64"/>
      <c r="AF12" s="64"/>
      <c r="AG12" s="13"/>
      <c r="AH12" s="13"/>
      <c r="AI12" s="13"/>
      <c r="AJ12" s="13"/>
      <c r="AK12" s="13"/>
      <c r="AL12" s="13"/>
      <c r="AM12" s="13"/>
      <c r="AN12" s="13"/>
      <c r="AO12" s="13"/>
      <c r="AP12" s="13"/>
    </row>
    <row r="13" spans="1:42" s="13" customFormat="1" ht="12" customHeight="1" thickBot="1">
      <c r="A13" s="12"/>
      <c r="B13" s="12"/>
      <c r="I13" s="23"/>
      <c r="J13" s="345"/>
      <c r="K13" s="346"/>
      <c r="L13" s="346"/>
      <c r="M13" s="346"/>
      <c r="N13" s="347"/>
      <c r="O13" s="26"/>
      <c r="P13" s="232">
        <v>0.555</v>
      </c>
      <c r="Q13" s="64" t="s">
        <v>78</v>
      </c>
      <c r="R13" s="64"/>
      <c r="S13" t="s">
        <v>103</v>
      </c>
      <c r="T13" s="64"/>
      <c r="U13" s="64"/>
      <c r="V13" s="64"/>
      <c r="W13" s="64"/>
      <c r="X13" s="64"/>
      <c r="Y13" s="64"/>
      <c r="Z13" s="64"/>
      <c r="AA13" s="64"/>
      <c r="AB13" s="64"/>
      <c r="AC13" s="64"/>
      <c r="AD13" s="64"/>
      <c r="AE13" s="64"/>
      <c r="AF13" s="64"/>
      <c r="AG13" s="19"/>
      <c r="AH13" s="19"/>
      <c r="AI13" s="19"/>
      <c r="AJ13" s="19"/>
      <c r="AK13" s="19"/>
      <c r="AL13" s="19"/>
      <c r="AM13" s="19"/>
      <c r="AN13" s="19"/>
      <c r="AO13" s="19"/>
      <c r="AP13" s="19"/>
    </row>
    <row r="14" spans="3:32" s="13" customFormat="1" ht="27" customHeight="1" thickBot="1">
      <c r="C14" s="245"/>
      <c r="D14" s="246"/>
      <c r="E14" s="246"/>
      <c r="F14" s="246"/>
      <c r="G14" s="246"/>
      <c r="H14" s="247"/>
      <c r="I14" s="23"/>
      <c r="J14" s="345"/>
      <c r="K14" s="346"/>
      <c r="L14" s="346"/>
      <c r="M14" s="346"/>
      <c r="N14" s="347"/>
      <c r="O14" s="27"/>
      <c r="P14" s="65"/>
      <c r="Q14" s="64" t="s">
        <v>79</v>
      </c>
      <c r="R14" s="64"/>
      <c r="S14" t="s">
        <v>104</v>
      </c>
      <c r="T14" s="64"/>
      <c r="U14" s="64"/>
      <c r="V14" s="64"/>
      <c r="W14" s="64"/>
      <c r="X14" s="64"/>
      <c r="Y14" s="64"/>
      <c r="Z14" s="64"/>
      <c r="AA14" s="64"/>
      <c r="AB14" s="64"/>
      <c r="AC14" s="64"/>
      <c r="AD14" s="64"/>
      <c r="AE14" s="64"/>
      <c r="AF14" s="64"/>
    </row>
    <row r="15" spans="1:32" s="13" customFormat="1" ht="12" customHeight="1" thickBot="1">
      <c r="A15" s="12"/>
      <c r="B15" s="12"/>
      <c r="C15" s="23"/>
      <c r="D15" s="23"/>
      <c r="E15" s="23"/>
      <c r="F15" s="23"/>
      <c r="G15" s="23"/>
      <c r="H15" s="23"/>
      <c r="I15" s="23"/>
      <c r="J15" s="345"/>
      <c r="K15" s="346"/>
      <c r="L15" s="346"/>
      <c r="M15" s="346"/>
      <c r="N15" s="347"/>
      <c r="O15" s="27"/>
      <c r="P15" s="63">
        <v>0</v>
      </c>
      <c r="Q15" s="64" t="s">
        <v>80</v>
      </c>
      <c r="R15" s="64"/>
      <c r="S15" t="s">
        <v>105</v>
      </c>
      <c r="T15" s="64"/>
      <c r="U15" s="64"/>
      <c r="V15" s="64"/>
      <c r="W15" s="64"/>
      <c r="X15" s="64"/>
      <c r="Y15" s="64"/>
      <c r="Z15" s="64"/>
      <c r="AA15" s="64"/>
      <c r="AB15" s="64"/>
      <c r="AC15" s="64"/>
      <c r="AD15" s="64"/>
      <c r="AE15" s="64"/>
      <c r="AF15" s="64"/>
    </row>
    <row r="16" spans="1:32" s="13" customFormat="1" ht="27" customHeight="1" thickBot="1">
      <c r="A16" s="12" t="s">
        <v>13</v>
      </c>
      <c r="B16" s="12"/>
      <c r="C16" s="245"/>
      <c r="D16" s="246"/>
      <c r="E16" s="247"/>
      <c r="I16" s="23"/>
      <c r="J16" s="252" t="s">
        <v>55</v>
      </c>
      <c r="K16" s="253"/>
      <c r="L16" s="253"/>
      <c r="M16" s="253"/>
      <c r="N16" s="254"/>
      <c r="O16" s="27"/>
      <c r="P16" s="63">
        <f aca="true" t="shared" si="1" ref="P16:P24">+P15+0.05</f>
        <v>0.05</v>
      </c>
      <c r="Q16" s="64" t="s">
        <v>81</v>
      </c>
      <c r="R16" s="64"/>
      <c r="S16" t="s">
        <v>106</v>
      </c>
      <c r="T16" s="64"/>
      <c r="U16" s="64"/>
      <c r="V16" s="64"/>
      <c r="W16" s="64"/>
      <c r="X16" s="64"/>
      <c r="Y16" s="64"/>
      <c r="Z16" s="64"/>
      <c r="AA16" s="64"/>
      <c r="AB16" s="64"/>
      <c r="AC16" s="64"/>
      <c r="AD16" s="64"/>
      <c r="AE16" s="64"/>
      <c r="AF16" s="64"/>
    </row>
    <row r="17" spans="1:32" s="13" customFormat="1" ht="12" customHeight="1" thickBot="1">
      <c r="A17" s="12"/>
      <c r="F17" s="12"/>
      <c r="I17" s="23"/>
      <c r="J17" s="252"/>
      <c r="K17" s="253"/>
      <c r="L17" s="253"/>
      <c r="M17" s="253"/>
      <c r="N17" s="254"/>
      <c r="O17" s="26"/>
      <c r="P17" s="63">
        <f t="shared" si="1"/>
        <v>0.1</v>
      </c>
      <c r="Q17" s="64" t="s">
        <v>82</v>
      </c>
      <c r="R17" s="64"/>
      <c r="S17" t="s">
        <v>107</v>
      </c>
      <c r="T17" s="64"/>
      <c r="U17" s="64"/>
      <c r="V17" s="64"/>
      <c r="W17" s="64"/>
      <c r="X17" s="64"/>
      <c r="Y17" s="64"/>
      <c r="Z17" s="64"/>
      <c r="AA17" s="64"/>
      <c r="AB17" s="64"/>
      <c r="AC17" s="64"/>
      <c r="AD17" s="64"/>
      <c r="AE17" s="64"/>
      <c r="AF17" s="64"/>
    </row>
    <row r="18" spans="1:32" s="13" customFormat="1" ht="27" customHeight="1" thickBot="1">
      <c r="A18" s="89" t="s">
        <v>14</v>
      </c>
      <c r="B18" s="90"/>
      <c r="C18" s="143"/>
      <c r="I18" s="23"/>
      <c r="J18" s="252"/>
      <c r="K18" s="253"/>
      <c r="L18" s="253"/>
      <c r="M18" s="253"/>
      <c r="N18" s="254"/>
      <c r="O18" s="26"/>
      <c r="P18" s="63">
        <f t="shared" si="1"/>
        <v>0.15000000000000002</v>
      </c>
      <c r="Q18" s="64" t="s">
        <v>83</v>
      </c>
      <c r="R18" s="64"/>
      <c r="S18" t="s">
        <v>108</v>
      </c>
      <c r="T18" s="64"/>
      <c r="U18" s="64"/>
      <c r="V18" s="64"/>
      <c r="W18" s="64"/>
      <c r="X18" s="64"/>
      <c r="Y18" s="64"/>
      <c r="Z18" s="64"/>
      <c r="AA18" s="64"/>
      <c r="AB18" s="64"/>
      <c r="AC18" s="64"/>
      <c r="AD18" s="64"/>
      <c r="AE18" s="64"/>
      <c r="AF18" s="64"/>
    </row>
    <row r="19" spans="1:32" s="13" customFormat="1" ht="12" customHeight="1" thickBot="1">
      <c r="A19" s="12"/>
      <c r="F19" s="12"/>
      <c r="I19" s="23"/>
      <c r="J19" s="258" t="s">
        <v>15</v>
      </c>
      <c r="K19" s="259"/>
      <c r="L19" s="259"/>
      <c r="M19" s="259"/>
      <c r="N19" s="260"/>
      <c r="O19" s="26"/>
      <c r="P19" s="63">
        <f t="shared" si="1"/>
        <v>0.2</v>
      </c>
      <c r="Q19" s="64" t="s">
        <v>84</v>
      </c>
      <c r="R19" s="64"/>
      <c r="S19" t="s">
        <v>109</v>
      </c>
      <c r="T19" s="64"/>
      <c r="U19" s="64"/>
      <c r="V19" s="64"/>
      <c r="W19" s="64"/>
      <c r="X19" s="64"/>
      <c r="Y19" s="64"/>
      <c r="Z19" s="64"/>
      <c r="AA19" s="64"/>
      <c r="AB19" s="64"/>
      <c r="AC19" s="64"/>
      <c r="AD19" s="64"/>
      <c r="AE19" s="64"/>
      <c r="AF19" s="64"/>
    </row>
    <row r="20" spans="1:32" s="13" customFormat="1" ht="27" customHeight="1" thickBot="1">
      <c r="A20" s="12" t="s">
        <v>16</v>
      </c>
      <c r="B20" s="19"/>
      <c r="C20" s="255"/>
      <c r="D20" s="256"/>
      <c r="E20" s="257"/>
      <c r="F20" s="28"/>
      <c r="I20" s="23"/>
      <c r="J20" s="261"/>
      <c r="K20" s="259"/>
      <c r="L20" s="259"/>
      <c r="M20" s="259"/>
      <c r="N20" s="260"/>
      <c r="O20" s="27"/>
      <c r="P20" s="63">
        <f t="shared" si="1"/>
        <v>0.25</v>
      </c>
      <c r="Q20" s="64" t="s">
        <v>85</v>
      </c>
      <c r="R20" s="64"/>
      <c r="S20" t="s">
        <v>110</v>
      </c>
      <c r="T20" s="64"/>
      <c r="U20" s="64"/>
      <c r="V20" s="64"/>
      <c r="W20" s="64"/>
      <c r="X20" s="64"/>
      <c r="Y20" s="64"/>
      <c r="Z20" s="64"/>
      <c r="AA20" s="64"/>
      <c r="AB20" s="64"/>
      <c r="AC20" s="64"/>
      <c r="AD20" s="64"/>
      <c r="AE20" s="64"/>
      <c r="AF20" s="64"/>
    </row>
    <row r="21" spans="1:32" s="13" customFormat="1" ht="12" customHeight="1" thickBot="1">
      <c r="A21" s="29"/>
      <c r="I21" s="30"/>
      <c r="J21" s="262"/>
      <c r="K21" s="263"/>
      <c r="L21" s="263"/>
      <c r="M21" s="263"/>
      <c r="N21" s="264"/>
      <c r="O21" s="26"/>
      <c r="P21" s="63">
        <f t="shared" si="1"/>
        <v>0.3</v>
      </c>
      <c r="Q21" s="64"/>
      <c r="R21" s="64"/>
      <c r="S21" t="s">
        <v>111</v>
      </c>
      <c r="T21" s="64"/>
      <c r="U21" s="64"/>
      <c r="V21" s="64"/>
      <c r="W21" s="64"/>
      <c r="X21" s="64"/>
      <c r="Y21" s="64"/>
      <c r="Z21" s="64"/>
      <c r="AA21" s="64"/>
      <c r="AB21" s="64"/>
      <c r="AC21" s="64"/>
      <c r="AD21" s="64"/>
      <c r="AE21" s="64"/>
      <c r="AF21" s="64"/>
    </row>
    <row r="22" spans="1:32" s="13" customFormat="1" ht="27" customHeight="1" thickBot="1">
      <c r="A22" s="333" t="s">
        <v>19</v>
      </c>
      <c r="B22" s="333"/>
      <c r="C22" s="333"/>
      <c r="D22" s="333"/>
      <c r="E22" s="31"/>
      <c r="I22" s="30"/>
      <c r="N22" s="32"/>
      <c r="O22" s="27"/>
      <c r="P22" s="63">
        <f t="shared" si="1"/>
        <v>0.35</v>
      </c>
      <c r="R22" s="64"/>
      <c r="S22" t="s">
        <v>112</v>
      </c>
      <c r="T22" s="64"/>
      <c r="U22" s="64"/>
      <c r="V22" s="64"/>
      <c r="W22" s="64"/>
      <c r="X22" s="64"/>
      <c r="Y22" s="64"/>
      <c r="Z22" s="64"/>
      <c r="AA22" s="64"/>
      <c r="AB22" s="64"/>
      <c r="AC22" s="64"/>
      <c r="AD22" s="64"/>
      <c r="AE22" s="64"/>
      <c r="AF22" s="64"/>
    </row>
    <row r="23" spans="1:32" s="13" customFormat="1" ht="12" customHeight="1" thickBot="1">
      <c r="A23" s="12"/>
      <c r="B23" s="33"/>
      <c r="C23" s="33"/>
      <c r="D23" s="33"/>
      <c r="E23" s="34"/>
      <c r="I23" s="30"/>
      <c r="N23" s="22"/>
      <c r="O23" s="27"/>
      <c r="P23" s="63">
        <f t="shared" si="1"/>
        <v>0.39999999999999997</v>
      </c>
      <c r="R23" s="64"/>
      <c r="S23" t="s">
        <v>113</v>
      </c>
      <c r="T23" s="64"/>
      <c r="U23" s="64"/>
      <c r="V23" s="64"/>
      <c r="W23" s="64"/>
      <c r="X23" s="64"/>
      <c r="Y23" s="64"/>
      <c r="Z23" s="64"/>
      <c r="AA23" s="64"/>
      <c r="AB23" s="64"/>
      <c r="AC23" s="64"/>
      <c r="AD23" s="64"/>
      <c r="AE23" s="64"/>
      <c r="AF23" s="64"/>
    </row>
    <row r="24" spans="1:32" s="13" customFormat="1" ht="27" customHeight="1" thickBot="1">
      <c r="A24" s="12" t="s">
        <v>21</v>
      </c>
      <c r="C24" s="248"/>
      <c r="D24" s="249"/>
      <c r="E24" s="250"/>
      <c r="N24" s="22"/>
      <c r="O24" s="27"/>
      <c r="P24" s="63">
        <f t="shared" si="1"/>
        <v>0.44999999999999996</v>
      </c>
      <c r="R24" s="64"/>
      <c r="S24" t="s">
        <v>114</v>
      </c>
      <c r="T24" s="64"/>
      <c r="U24" s="64"/>
      <c r="V24" s="64"/>
      <c r="W24" s="64"/>
      <c r="X24" s="64"/>
      <c r="Y24" s="64"/>
      <c r="Z24" s="64"/>
      <c r="AA24" s="64"/>
      <c r="AB24" s="64"/>
      <c r="AC24" s="64"/>
      <c r="AD24" s="64"/>
      <c r="AE24" s="64"/>
      <c r="AF24" s="64"/>
    </row>
    <row r="25" spans="1:32" s="13" customFormat="1" ht="15">
      <c r="A25" s="29"/>
      <c r="N25" s="32"/>
      <c r="O25" s="26"/>
      <c r="P25" s="63">
        <v>0.5</v>
      </c>
      <c r="R25" s="64"/>
      <c r="S25" t="s">
        <v>115</v>
      </c>
      <c r="T25" s="64"/>
      <c r="U25" s="64"/>
      <c r="V25" s="64"/>
      <c r="W25" s="64"/>
      <c r="X25" s="64"/>
      <c r="Y25" s="64"/>
      <c r="Z25" s="64"/>
      <c r="AA25" s="64"/>
      <c r="AB25" s="64"/>
      <c r="AC25" s="64"/>
      <c r="AD25" s="64"/>
      <c r="AE25" s="64"/>
      <c r="AF25" s="64"/>
    </row>
    <row r="26" spans="1:32" s="13" customFormat="1" ht="59.25" customHeight="1" thickBot="1">
      <c r="A26" s="251" t="s">
        <v>23</v>
      </c>
      <c r="B26" s="251"/>
      <c r="C26" s="251"/>
      <c r="D26" s="251"/>
      <c r="E26" s="251"/>
      <c r="F26" s="251"/>
      <c r="G26" s="251"/>
      <c r="H26" s="251"/>
      <c r="I26" s="251"/>
      <c r="J26" s="251"/>
      <c r="K26" s="251"/>
      <c r="L26" s="251"/>
      <c r="M26" s="251"/>
      <c r="N26" s="251"/>
      <c r="O26" s="26"/>
      <c r="P26" s="63">
        <v>0.55</v>
      </c>
      <c r="R26" s="64"/>
      <c r="S26" t="s">
        <v>116</v>
      </c>
      <c r="T26" s="64"/>
      <c r="U26" s="64"/>
      <c r="V26" s="64"/>
      <c r="W26" s="64"/>
      <c r="X26" s="64"/>
      <c r="Y26" s="64"/>
      <c r="Z26" s="64"/>
      <c r="AA26" s="64"/>
      <c r="AB26" s="64"/>
      <c r="AC26" s="64"/>
      <c r="AD26" s="64"/>
      <c r="AE26" s="64"/>
      <c r="AF26" s="64"/>
    </row>
    <row r="27" spans="2:32" s="13" customFormat="1" ht="27" thickBot="1">
      <c r="B27" s="149"/>
      <c r="C27" s="149"/>
      <c r="D27" s="149"/>
      <c r="E27" s="149"/>
      <c r="F27" s="149"/>
      <c r="G27" s="149"/>
      <c r="H27" s="149"/>
      <c r="I27" s="149"/>
      <c r="J27" s="149"/>
      <c r="K27" s="149"/>
      <c r="L27" s="149"/>
      <c r="M27" s="149" t="s">
        <v>25</v>
      </c>
      <c r="N27" s="159"/>
      <c r="O27" s="26"/>
      <c r="P27" s="63">
        <v>0.56</v>
      </c>
      <c r="R27" s="64"/>
      <c r="S27" t="s">
        <v>117</v>
      </c>
      <c r="T27" s="64"/>
      <c r="U27" s="64"/>
      <c r="V27" s="64"/>
      <c r="W27" s="64"/>
      <c r="X27" s="64"/>
      <c r="Y27" s="64"/>
      <c r="Z27" s="64"/>
      <c r="AA27" s="64"/>
      <c r="AB27" s="64"/>
      <c r="AC27" s="64"/>
      <c r="AD27" s="64"/>
      <c r="AE27" s="64"/>
      <c r="AF27" s="64"/>
    </row>
    <row r="28" spans="14:32" s="13" customFormat="1" ht="15.75" thickBot="1">
      <c r="N28" s="20"/>
      <c r="P28" s="232">
        <v>0.565</v>
      </c>
      <c r="Q28" s="64"/>
      <c r="R28" s="64"/>
      <c r="S28" t="s">
        <v>118</v>
      </c>
      <c r="T28" s="64"/>
      <c r="U28" s="64"/>
      <c r="V28" s="64"/>
      <c r="W28" s="64"/>
      <c r="X28" s="64"/>
      <c r="Y28" s="64"/>
      <c r="Z28" s="64"/>
      <c r="AA28" s="64"/>
      <c r="AB28" s="64"/>
      <c r="AC28" s="64"/>
      <c r="AD28" s="64"/>
      <c r="AE28" s="64"/>
      <c r="AF28" s="64"/>
    </row>
    <row r="29" spans="2:32" s="13" customFormat="1" ht="27" thickBot="1">
      <c r="B29" s="148"/>
      <c r="C29" s="148"/>
      <c r="D29" s="148"/>
      <c r="E29" s="148"/>
      <c r="F29" s="148"/>
      <c r="G29" s="148"/>
      <c r="H29" s="148"/>
      <c r="I29" s="148"/>
      <c r="J29" s="148"/>
      <c r="K29" s="148"/>
      <c r="L29" s="148"/>
      <c r="M29" s="164" t="s">
        <v>199</v>
      </c>
      <c r="N29" s="159"/>
      <c r="O29" s="27"/>
      <c r="P29" s="64"/>
      <c r="Q29" s="64"/>
      <c r="R29" s="64"/>
      <c r="S29" t="s">
        <v>119</v>
      </c>
      <c r="T29" s="64"/>
      <c r="U29" s="64"/>
      <c r="V29" s="64"/>
      <c r="W29" s="64"/>
      <c r="X29" s="64"/>
      <c r="Y29" s="64"/>
      <c r="Z29" s="64"/>
      <c r="AA29" s="64"/>
      <c r="AB29" s="64"/>
      <c r="AC29" s="64"/>
      <c r="AD29" s="64"/>
      <c r="AE29" s="64"/>
      <c r="AF29" s="64"/>
    </row>
    <row r="30" spans="1:32" s="13" customFormat="1" ht="18.75" thickBot="1">
      <c r="A30" s="160" t="str">
        <f>IF(N29="Y","Note that use of donated funds requires SC approval.  Please attach a copy of this approval."," ")</f>
        <v> </v>
      </c>
      <c r="B30" s="91"/>
      <c r="C30" s="91"/>
      <c r="D30" s="91"/>
      <c r="E30" s="91"/>
      <c r="F30" s="91"/>
      <c r="G30" s="91"/>
      <c r="H30" s="91"/>
      <c r="I30" s="91"/>
      <c r="J30" s="91"/>
      <c r="K30" s="91"/>
      <c r="L30" s="91"/>
      <c r="P30" s="64"/>
      <c r="R30" s="65"/>
      <c r="S30" t="s">
        <v>120</v>
      </c>
      <c r="T30" s="64"/>
      <c r="U30" s="64"/>
      <c r="V30" s="64"/>
      <c r="W30" s="64"/>
      <c r="X30" s="64"/>
      <c r="Y30" s="64"/>
      <c r="Z30" s="64"/>
      <c r="AA30" s="64"/>
      <c r="AB30" s="64"/>
      <c r="AC30" s="64"/>
      <c r="AD30" s="64"/>
      <c r="AE30" s="64"/>
      <c r="AF30" s="64"/>
    </row>
    <row r="31" spans="1:34" ht="16.5" thickBot="1">
      <c r="A31" s="237" t="s">
        <v>26</v>
      </c>
      <c r="B31" s="238"/>
      <c r="C31" s="239"/>
      <c r="D31" s="240" t="s">
        <v>27</v>
      </c>
      <c r="E31" s="241"/>
      <c r="F31" s="241"/>
      <c r="G31" s="242"/>
      <c r="H31" s="243" t="s">
        <v>28</v>
      </c>
      <c r="I31" s="244"/>
      <c r="J31" s="243" t="s">
        <v>29</v>
      </c>
      <c r="K31" s="244"/>
      <c r="L31" s="240" t="s">
        <v>30</v>
      </c>
      <c r="M31" s="242"/>
      <c r="N31" s="1" t="s">
        <v>31</v>
      </c>
      <c r="R31" s="65"/>
      <c r="S31" t="s">
        <v>121</v>
      </c>
      <c r="AG31" s="13"/>
      <c r="AH31" s="13"/>
    </row>
    <row r="32" spans="1:19" ht="22.5" customHeight="1" thickBot="1">
      <c r="A32" s="273" t="s">
        <v>20</v>
      </c>
      <c r="B32" s="274"/>
      <c r="C32" s="275"/>
      <c r="D32" s="2" t="s">
        <v>32</v>
      </c>
      <c r="E32" s="3"/>
      <c r="F32" s="3"/>
      <c r="G32" s="3"/>
      <c r="H32" s="276"/>
      <c r="I32" s="277"/>
      <c r="J32" s="285"/>
      <c r="K32" s="286"/>
      <c r="L32" s="265">
        <f>'All Other Leader Expenses'!I5</f>
        <v>0</v>
      </c>
      <c r="M32" s="266"/>
      <c r="N32" s="4">
        <f>+L32</f>
        <v>0</v>
      </c>
      <c r="R32" s="65"/>
      <c r="S32" t="s">
        <v>122</v>
      </c>
    </row>
    <row r="33" spans="1:19" ht="22.5" customHeight="1" thickBot="1">
      <c r="A33" s="282" t="s">
        <v>33</v>
      </c>
      <c r="B33" s="283"/>
      <c r="C33" s="284"/>
      <c r="D33" s="5" t="s">
        <v>32</v>
      </c>
      <c r="E33" s="6"/>
      <c r="F33" s="6"/>
      <c r="G33" s="6"/>
      <c r="H33" s="278"/>
      <c r="I33" s="279"/>
      <c r="J33" s="287"/>
      <c r="K33" s="288"/>
      <c r="L33" s="267">
        <f>'All Other Leader Expenses'!I3</f>
        <v>0</v>
      </c>
      <c r="M33" s="268"/>
      <c r="N33" s="4">
        <f>+L33</f>
        <v>0</v>
      </c>
      <c r="R33" s="65"/>
      <c r="S33" t="s">
        <v>123</v>
      </c>
    </row>
    <row r="34" spans="1:19" ht="22.5" customHeight="1" thickBot="1">
      <c r="A34" s="282" t="s">
        <v>34</v>
      </c>
      <c r="B34" s="283"/>
      <c r="C34" s="284"/>
      <c r="D34" s="5" t="s">
        <v>32</v>
      </c>
      <c r="E34" s="6"/>
      <c r="F34" s="6"/>
      <c r="G34" s="6"/>
      <c r="H34" s="278"/>
      <c r="I34" s="279"/>
      <c r="J34" s="287"/>
      <c r="K34" s="288"/>
      <c r="L34" s="267">
        <f>'All Other Leader Expenses'!E6</f>
        <v>0</v>
      </c>
      <c r="M34" s="268"/>
      <c r="N34" s="4">
        <f>+L34</f>
        <v>0</v>
      </c>
      <c r="R34" s="65"/>
      <c r="S34" t="s">
        <v>124</v>
      </c>
    </row>
    <row r="35" spans="1:19" ht="22.5" customHeight="1" thickBot="1">
      <c r="A35" s="282" t="s">
        <v>35</v>
      </c>
      <c r="B35" s="283"/>
      <c r="C35" s="284"/>
      <c r="D35" s="5" t="s">
        <v>32</v>
      </c>
      <c r="E35" s="6"/>
      <c r="F35" s="6"/>
      <c r="G35" s="6"/>
      <c r="H35" s="278"/>
      <c r="I35" s="279"/>
      <c r="J35" s="287"/>
      <c r="K35" s="288"/>
      <c r="L35" s="267">
        <f>'All Other Leader Expenses'!E5</f>
        <v>0</v>
      </c>
      <c r="M35" s="268"/>
      <c r="N35" s="4">
        <f>+L35</f>
        <v>0</v>
      </c>
      <c r="R35" s="65"/>
      <c r="S35" t="s">
        <v>125</v>
      </c>
    </row>
    <row r="36" spans="1:19" ht="22.5" customHeight="1" thickBot="1">
      <c r="A36" s="282" t="s">
        <v>36</v>
      </c>
      <c r="B36" s="283"/>
      <c r="C36" s="284"/>
      <c r="D36" s="5" t="s">
        <v>32</v>
      </c>
      <c r="E36" s="6"/>
      <c r="F36" s="6"/>
      <c r="G36" s="6"/>
      <c r="H36" s="280"/>
      <c r="I36" s="281"/>
      <c r="J36" s="289"/>
      <c r="K36" s="290"/>
      <c r="L36" s="269">
        <f>'All Other Leader Expenses'!I4</f>
        <v>0</v>
      </c>
      <c r="M36" s="270"/>
      <c r="N36" s="4">
        <f>+L36</f>
        <v>0</v>
      </c>
      <c r="R36" s="65"/>
      <c r="S36" t="s">
        <v>126</v>
      </c>
    </row>
    <row r="37" spans="1:19" ht="22.5" customHeight="1" thickBot="1">
      <c r="A37" s="282" t="s">
        <v>17</v>
      </c>
      <c r="B37" s="283"/>
      <c r="C37" s="284"/>
      <c r="D37" s="7" t="s">
        <v>37</v>
      </c>
      <c r="E37" s="8"/>
      <c r="F37" s="8"/>
      <c r="G37" s="8"/>
      <c r="H37" s="334"/>
      <c r="I37" s="335"/>
      <c r="J37" s="335"/>
      <c r="K37" s="335"/>
      <c r="L37" s="335"/>
      <c r="M37" s="336"/>
      <c r="N37" s="9">
        <f>IF(N27="y",50,"")</f>
      </c>
      <c r="R37" s="65"/>
      <c r="S37" t="s">
        <v>127</v>
      </c>
    </row>
    <row r="38" spans="1:19" ht="61.5" customHeight="1" thickBot="1">
      <c r="A38" s="337" t="str">
        <f>IF(N27="y",(IF(N49&lt;&gt;50,"You are attempting to request both Itemized and Flat Rate Reimbursement.  Please select only one reimbursement option.  Thank you."," "))," ")</f>
        <v> </v>
      </c>
      <c r="B38" s="338"/>
      <c r="C38" s="338"/>
      <c r="D38" s="338"/>
      <c r="E38" s="338"/>
      <c r="F38" s="338"/>
      <c r="G38" s="338"/>
      <c r="H38" s="339"/>
      <c r="I38" s="339"/>
      <c r="J38" s="339"/>
      <c r="K38" s="339"/>
      <c r="L38" s="339"/>
      <c r="M38" s="339"/>
      <c r="N38" s="340"/>
      <c r="R38" s="65"/>
      <c r="S38" t="s">
        <v>128</v>
      </c>
    </row>
    <row r="39" spans="1:19" ht="22.5" customHeight="1" thickBot="1">
      <c r="A39" s="282" t="s">
        <v>24</v>
      </c>
      <c r="B39" s="283"/>
      <c r="C39" s="284"/>
      <c r="D39" s="5" t="s">
        <v>32</v>
      </c>
      <c r="E39" s="6"/>
      <c r="F39" s="6"/>
      <c r="G39" s="6"/>
      <c r="H39" s="271">
        <f>'Travel Expenses'!E7</f>
        <v>0</v>
      </c>
      <c r="I39" s="301"/>
      <c r="J39" s="271">
        <f>'Travel Expenses'!F7</f>
        <v>0</v>
      </c>
      <c r="K39" s="272"/>
      <c r="L39" s="317"/>
      <c r="M39" s="318"/>
      <c r="N39" s="4">
        <f aca="true" t="shared" si="2" ref="N39:N47">+SUM(H39:K39)</f>
        <v>0</v>
      </c>
      <c r="R39" s="65"/>
      <c r="S39" t="s">
        <v>129</v>
      </c>
    </row>
    <row r="40" spans="1:19" ht="22.5" customHeight="1" thickBot="1">
      <c r="A40" s="282" t="s">
        <v>38</v>
      </c>
      <c r="B40" s="283"/>
      <c r="C40" s="284"/>
      <c r="D40" s="5" t="s">
        <v>32</v>
      </c>
      <c r="E40" s="6"/>
      <c r="F40" s="6"/>
      <c r="G40" s="6"/>
      <c r="H40" s="271">
        <f>'Travel Expenses'!E8</f>
        <v>0</v>
      </c>
      <c r="I40" s="301"/>
      <c r="J40" s="271">
        <f>'Travel Expenses'!F8</f>
        <v>0</v>
      </c>
      <c r="K40" s="272"/>
      <c r="L40" s="305"/>
      <c r="M40" s="316"/>
      <c r="N40" s="4">
        <f t="shared" si="2"/>
        <v>0</v>
      </c>
      <c r="R40" s="65"/>
      <c r="S40" t="s">
        <v>130</v>
      </c>
    </row>
    <row r="41" spans="1:19" ht="22.5" customHeight="1" thickBot="1">
      <c r="A41" s="282" t="s">
        <v>18</v>
      </c>
      <c r="B41" s="283"/>
      <c r="C41" s="284"/>
      <c r="D41" s="5" t="s">
        <v>32</v>
      </c>
      <c r="E41" s="6"/>
      <c r="F41" s="6"/>
      <c r="G41" s="6"/>
      <c r="H41" s="271">
        <f>'Travel Expenses'!K7</f>
        <v>0</v>
      </c>
      <c r="I41" s="301"/>
      <c r="J41" s="271">
        <f>'Travel Expenses'!L7</f>
        <v>0</v>
      </c>
      <c r="K41" s="272"/>
      <c r="L41" s="311"/>
      <c r="M41" s="312"/>
      <c r="N41" s="4">
        <f t="shared" si="2"/>
        <v>0</v>
      </c>
      <c r="R41" s="65"/>
      <c r="S41" t="s">
        <v>209</v>
      </c>
    </row>
    <row r="42" spans="1:19" ht="22.5" customHeight="1" thickBot="1">
      <c r="A42" s="282" t="s">
        <v>39</v>
      </c>
      <c r="B42" s="283"/>
      <c r="C42" s="284"/>
      <c r="D42" s="5" t="s">
        <v>32</v>
      </c>
      <c r="E42" s="6"/>
      <c r="F42" s="6"/>
      <c r="G42" s="6"/>
      <c r="H42" s="271">
        <f>'Travel Expenses'!K5</f>
        <v>0</v>
      </c>
      <c r="I42" s="301"/>
      <c r="J42" s="271">
        <f>'Travel Expenses'!L5</f>
        <v>0</v>
      </c>
      <c r="K42" s="272"/>
      <c r="L42" s="311"/>
      <c r="M42" s="312"/>
      <c r="N42" s="4">
        <f t="shared" si="2"/>
        <v>0</v>
      </c>
      <c r="R42" s="65"/>
      <c r="S42" t="s">
        <v>131</v>
      </c>
    </row>
    <row r="43" spans="1:19" ht="22.5" customHeight="1" thickBot="1">
      <c r="A43" s="282" t="s">
        <v>40</v>
      </c>
      <c r="B43" s="283"/>
      <c r="C43" s="284"/>
      <c r="D43" s="5" t="s">
        <v>32</v>
      </c>
      <c r="E43" s="6"/>
      <c r="F43" s="6"/>
      <c r="G43" s="6"/>
      <c r="H43" s="271">
        <f>'Travel Expenses'!K4</f>
        <v>0</v>
      </c>
      <c r="I43" s="301"/>
      <c r="J43" s="271">
        <f>'Travel Expenses'!L4</f>
        <v>0</v>
      </c>
      <c r="K43" s="272"/>
      <c r="L43" s="311"/>
      <c r="M43" s="312"/>
      <c r="N43" s="4">
        <f t="shared" si="2"/>
        <v>0</v>
      </c>
      <c r="R43" s="65"/>
      <c r="S43" t="s">
        <v>132</v>
      </c>
    </row>
    <row r="44" spans="1:19" ht="22.5" customHeight="1" thickBot="1">
      <c r="A44" s="282" t="s">
        <v>41</v>
      </c>
      <c r="B44" s="283"/>
      <c r="C44" s="284"/>
      <c r="D44" s="5" t="s">
        <v>32</v>
      </c>
      <c r="E44" s="6"/>
      <c r="F44" s="6"/>
      <c r="G44" s="6"/>
      <c r="H44" s="271">
        <f>'Travel Expenses'!E3</f>
        <v>0</v>
      </c>
      <c r="I44" s="301"/>
      <c r="J44" s="271">
        <f>'Travel Expenses'!F3</f>
        <v>0</v>
      </c>
      <c r="K44" s="272"/>
      <c r="L44" s="311"/>
      <c r="M44" s="312"/>
      <c r="N44" s="4">
        <f t="shared" si="2"/>
        <v>0</v>
      </c>
      <c r="R44" s="65"/>
      <c r="S44" t="s">
        <v>133</v>
      </c>
    </row>
    <row r="45" spans="1:19" ht="22.5" customHeight="1" thickBot="1">
      <c r="A45" s="282" t="s">
        <v>42</v>
      </c>
      <c r="B45" s="283"/>
      <c r="C45" s="284"/>
      <c r="D45" s="5" t="s">
        <v>32</v>
      </c>
      <c r="E45" s="6"/>
      <c r="F45" s="6"/>
      <c r="G45" s="6"/>
      <c r="H45" s="271">
        <f>'Travel Expenses'!E4</f>
        <v>0</v>
      </c>
      <c r="I45" s="301"/>
      <c r="J45" s="271">
        <f>'Travel Expenses'!F4</f>
        <v>0</v>
      </c>
      <c r="K45" s="272"/>
      <c r="L45" s="311"/>
      <c r="M45" s="312"/>
      <c r="N45" s="4">
        <f t="shared" si="2"/>
        <v>0</v>
      </c>
      <c r="R45" s="65"/>
      <c r="S45" t="s">
        <v>134</v>
      </c>
    </row>
    <row r="46" spans="1:19" ht="22.5" customHeight="1" thickBot="1">
      <c r="A46" s="282" t="s">
        <v>22</v>
      </c>
      <c r="B46" s="283"/>
      <c r="C46" s="284"/>
      <c r="D46" s="5" t="s">
        <v>32</v>
      </c>
      <c r="E46" s="6"/>
      <c r="F46" s="6"/>
      <c r="G46" s="6"/>
      <c r="H46" s="271">
        <f>'Travel Expenses'!E6</f>
        <v>0</v>
      </c>
      <c r="I46" s="301"/>
      <c r="J46" s="271">
        <f>'Travel Expenses'!F6</f>
        <v>0</v>
      </c>
      <c r="K46" s="272"/>
      <c r="L46" s="311"/>
      <c r="M46" s="312"/>
      <c r="N46" s="4">
        <f t="shared" si="2"/>
        <v>0</v>
      </c>
      <c r="R46" s="65"/>
      <c r="S46" t="s">
        <v>135</v>
      </c>
    </row>
    <row r="47" spans="1:19" ht="22.5" customHeight="1" thickBot="1">
      <c r="A47" s="282" t="s">
        <v>43</v>
      </c>
      <c r="B47" s="283"/>
      <c r="C47" s="284"/>
      <c r="D47" s="5" t="s">
        <v>32</v>
      </c>
      <c r="E47" s="6"/>
      <c r="F47" s="6"/>
      <c r="G47" s="6"/>
      <c r="H47" s="271">
        <f>'Travel Expenses'!K3</f>
        <v>0</v>
      </c>
      <c r="I47" s="301"/>
      <c r="J47" s="271">
        <f>'Travel Expenses'!L3</f>
        <v>0</v>
      </c>
      <c r="K47" s="272"/>
      <c r="L47" s="311"/>
      <c r="M47" s="312"/>
      <c r="N47" s="4">
        <f t="shared" si="2"/>
        <v>0</v>
      </c>
      <c r="R47" s="65"/>
      <c r="S47" t="s">
        <v>136</v>
      </c>
    </row>
    <row r="48" spans="1:19" ht="22.5" customHeight="1" thickBot="1">
      <c r="A48" s="282" t="s">
        <v>44</v>
      </c>
      <c r="B48" s="283"/>
      <c r="C48" s="284"/>
      <c r="D48" s="5" t="s">
        <v>32</v>
      </c>
      <c r="E48" s="6"/>
      <c r="F48" s="6"/>
      <c r="G48" s="6"/>
      <c r="H48" s="309">
        <f>'Travel Expenses'!E5</f>
        <v>0</v>
      </c>
      <c r="I48" s="310"/>
      <c r="J48" s="271">
        <f>'Travel Expenses'!F5</f>
        <v>0</v>
      </c>
      <c r="K48" s="272"/>
      <c r="L48" s="305"/>
      <c r="M48" s="306"/>
      <c r="N48" s="4">
        <f>+SUM(H48:K48)</f>
        <v>0</v>
      </c>
      <c r="R48" s="65"/>
      <c r="S48" t="s">
        <v>210</v>
      </c>
    </row>
    <row r="49" spans="1:43" s="13" customFormat="1" ht="21" thickBot="1">
      <c r="A49" s="307" t="s">
        <v>53</v>
      </c>
      <c r="B49" s="307"/>
      <c r="C49" s="307"/>
      <c r="D49" s="307"/>
      <c r="E49" s="307"/>
      <c r="F49" s="307"/>
      <c r="G49" s="307"/>
      <c r="H49" s="307"/>
      <c r="I49" s="307"/>
      <c r="J49" s="10"/>
      <c r="K49" s="302" t="s">
        <v>45</v>
      </c>
      <c r="L49" s="303"/>
      <c r="M49" s="304"/>
      <c r="N49" s="152">
        <f>SUM(N32:N48)</f>
        <v>0</v>
      </c>
      <c r="P49" s="64"/>
      <c r="Q49" s="64"/>
      <c r="R49" s="65"/>
      <c r="S49" t="s">
        <v>137</v>
      </c>
      <c r="T49" s="64"/>
      <c r="U49" s="64"/>
      <c r="V49" s="64"/>
      <c r="W49" s="64"/>
      <c r="X49" s="64"/>
      <c r="Y49" s="64"/>
      <c r="Z49" s="64"/>
      <c r="AA49" s="64"/>
      <c r="AB49" s="64"/>
      <c r="AC49" s="64"/>
      <c r="AD49" s="64"/>
      <c r="AE49" s="64"/>
      <c r="AF49" s="64"/>
      <c r="AG49"/>
      <c r="AH49"/>
      <c r="AI49"/>
      <c r="AJ49"/>
      <c r="AK49"/>
      <c r="AL49"/>
      <c r="AM49"/>
      <c r="AN49"/>
      <c r="AO49"/>
      <c r="AP49"/>
      <c r="AQ49"/>
    </row>
    <row r="50" spans="1:43" s="13" customFormat="1" ht="21" thickBot="1">
      <c r="A50" s="308"/>
      <c r="B50" s="308"/>
      <c r="C50" s="308"/>
      <c r="D50" s="308"/>
      <c r="E50" s="308"/>
      <c r="F50" s="308"/>
      <c r="G50" s="308"/>
      <c r="H50" s="308"/>
      <c r="I50" s="308"/>
      <c r="J50" s="11"/>
      <c r="K50" s="313" t="s">
        <v>46</v>
      </c>
      <c r="L50" s="314"/>
      <c r="M50" s="315"/>
      <c r="N50" s="153"/>
      <c r="P50" s="64"/>
      <c r="Q50" s="64"/>
      <c r="R50" s="65"/>
      <c r="S50" t="s">
        <v>138</v>
      </c>
      <c r="T50" s="64"/>
      <c r="U50" s="64"/>
      <c r="V50" s="64"/>
      <c r="W50" s="64"/>
      <c r="X50" s="64"/>
      <c r="Y50" s="64"/>
      <c r="Z50" s="64"/>
      <c r="AA50" s="64"/>
      <c r="AB50" s="64"/>
      <c r="AC50" s="64"/>
      <c r="AD50" s="64"/>
      <c r="AE50" s="64"/>
      <c r="AF50" s="64"/>
      <c r="AG50"/>
      <c r="AH50"/>
      <c r="AI50"/>
      <c r="AJ50"/>
      <c r="AK50"/>
      <c r="AL50"/>
      <c r="AM50"/>
      <c r="AN50"/>
      <c r="AO50"/>
      <c r="AP50"/>
      <c r="AQ50"/>
    </row>
    <row r="51" spans="1:42" s="13" customFormat="1" ht="21" thickBot="1">
      <c r="A51" s="308"/>
      <c r="B51" s="308"/>
      <c r="C51" s="308"/>
      <c r="D51" s="308"/>
      <c r="E51" s="308"/>
      <c r="F51" s="308"/>
      <c r="G51" s="308"/>
      <c r="H51" s="308"/>
      <c r="I51" s="308"/>
      <c r="J51" s="11"/>
      <c r="K51" s="298" t="s">
        <v>47</v>
      </c>
      <c r="L51" s="299"/>
      <c r="M51" s="300"/>
      <c r="N51" s="154">
        <f>+N49-N50</f>
        <v>0</v>
      </c>
      <c r="P51" s="64"/>
      <c r="R51" s="65"/>
      <c r="S51" t="s">
        <v>139</v>
      </c>
      <c r="T51" s="64"/>
      <c r="U51" s="64"/>
      <c r="V51" s="64"/>
      <c r="W51" s="64"/>
      <c r="X51" s="64"/>
      <c r="Y51" s="64"/>
      <c r="Z51" s="64"/>
      <c r="AA51" s="64"/>
      <c r="AB51" s="64"/>
      <c r="AC51" s="64"/>
      <c r="AD51" s="64"/>
      <c r="AE51" s="64"/>
      <c r="AF51" s="64"/>
      <c r="AG51"/>
      <c r="AH51"/>
      <c r="AI51"/>
      <c r="AJ51"/>
      <c r="AK51"/>
      <c r="AL51"/>
      <c r="AM51"/>
      <c r="AN51"/>
      <c r="AO51"/>
      <c r="AP51"/>
    </row>
    <row r="52" spans="1:34" s="13" customFormat="1" ht="15">
      <c r="A52" s="292"/>
      <c r="B52" s="292"/>
      <c r="C52" s="292"/>
      <c r="D52" s="292"/>
      <c r="E52" s="292"/>
      <c r="F52" s="292"/>
      <c r="G52" s="292"/>
      <c r="H52" s="292"/>
      <c r="I52" s="292"/>
      <c r="J52" s="292"/>
      <c r="K52" s="292"/>
      <c r="L52" s="292"/>
      <c r="M52" s="292"/>
      <c r="N52" s="35"/>
      <c r="P52" s="64"/>
      <c r="R52" s="65"/>
      <c r="S52" t="s">
        <v>140</v>
      </c>
      <c r="T52" s="64"/>
      <c r="U52" s="64"/>
      <c r="V52" s="64"/>
      <c r="W52" s="64"/>
      <c r="X52" s="64"/>
      <c r="Y52" s="64"/>
      <c r="Z52" s="64"/>
      <c r="AA52" s="64"/>
      <c r="AB52" s="64"/>
      <c r="AC52" s="64"/>
      <c r="AD52" s="64"/>
      <c r="AE52" s="64"/>
      <c r="AF52" s="64"/>
      <c r="AG52"/>
      <c r="AH52"/>
    </row>
    <row r="53" spans="1:32" s="13" customFormat="1" ht="15">
      <c r="A53" s="292"/>
      <c r="B53" s="292"/>
      <c r="C53" s="292"/>
      <c r="D53" s="292"/>
      <c r="E53" s="292"/>
      <c r="F53" s="292"/>
      <c r="G53" s="292"/>
      <c r="H53" s="292"/>
      <c r="I53" s="292"/>
      <c r="J53" s="292"/>
      <c r="K53" s="292"/>
      <c r="L53" s="292"/>
      <c r="M53" s="292"/>
      <c r="N53" s="35"/>
      <c r="P53" s="64"/>
      <c r="R53" s="65"/>
      <c r="S53" s="155"/>
      <c r="T53" s="64"/>
      <c r="U53" s="64"/>
      <c r="V53" s="64"/>
      <c r="W53" s="64"/>
      <c r="X53" s="64"/>
      <c r="Y53" s="64"/>
      <c r="Z53" s="64"/>
      <c r="AA53" s="64"/>
      <c r="AB53" s="64"/>
      <c r="AC53" s="64"/>
      <c r="AD53" s="64"/>
      <c r="AE53" s="64"/>
      <c r="AF53" s="64"/>
    </row>
    <row r="54" spans="1:32" s="13" customFormat="1" ht="28.5" thickBot="1">
      <c r="A54" s="293" t="s">
        <v>48</v>
      </c>
      <c r="B54" s="293"/>
      <c r="C54" s="295"/>
      <c r="D54" s="296"/>
      <c r="E54" s="296"/>
      <c r="F54" s="296"/>
      <c r="G54" s="296"/>
      <c r="H54" s="296"/>
      <c r="I54" s="296"/>
      <c r="J54" s="145"/>
      <c r="K54" s="36" t="s">
        <v>49</v>
      </c>
      <c r="L54" s="294"/>
      <c r="M54" s="294"/>
      <c r="N54" s="294"/>
      <c r="O54" s="37"/>
      <c r="P54" s="64"/>
      <c r="R54" s="65"/>
      <c r="S54" s="65"/>
      <c r="T54" s="64"/>
      <c r="U54" s="64"/>
      <c r="V54" s="64"/>
      <c r="W54" s="64"/>
      <c r="X54" s="64"/>
      <c r="Y54" s="64"/>
      <c r="Z54" s="64"/>
      <c r="AA54" s="64"/>
      <c r="AB54" s="64"/>
      <c r="AC54" s="64"/>
      <c r="AD54" s="64"/>
      <c r="AE54" s="64"/>
      <c r="AF54" s="64"/>
    </row>
    <row r="55" spans="1:32" s="13" customFormat="1" ht="28.5" thickBot="1">
      <c r="A55" s="297" t="s">
        <v>50</v>
      </c>
      <c r="B55" s="297"/>
      <c r="C55" s="295"/>
      <c r="D55" s="296"/>
      <c r="E55" s="296"/>
      <c r="F55" s="296"/>
      <c r="G55" s="296"/>
      <c r="H55" s="296"/>
      <c r="I55" s="296"/>
      <c r="J55" s="146"/>
      <c r="K55" s="36" t="s">
        <v>49</v>
      </c>
      <c r="L55" s="294"/>
      <c r="M55" s="294"/>
      <c r="N55" s="294"/>
      <c r="O55" s="37"/>
      <c r="P55" s="64"/>
      <c r="R55" s="65"/>
      <c r="S55" s="65"/>
      <c r="T55" s="64"/>
      <c r="U55" s="64"/>
      <c r="V55" s="68"/>
      <c r="W55" s="64"/>
      <c r="X55" s="64"/>
      <c r="Y55" s="64"/>
      <c r="Z55" s="64"/>
      <c r="AA55" s="64"/>
      <c r="AB55" s="64"/>
      <c r="AC55" s="64"/>
      <c r="AD55" s="64"/>
      <c r="AE55" s="64"/>
      <c r="AF55" s="64"/>
    </row>
    <row r="56" spans="1:32" s="13" customFormat="1" ht="28.5" thickBot="1">
      <c r="A56" s="297" t="s">
        <v>51</v>
      </c>
      <c r="B56" s="297"/>
      <c r="C56" s="295"/>
      <c r="D56" s="296"/>
      <c r="E56" s="296"/>
      <c r="F56" s="296"/>
      <c r="G56" s="296"/>
      <c r="H56" s="296"/>
      <c r="I56" s="296"/>
      <c r="J56" s="146"/>
      <c r="K56" s="36"/>
      <c r="L56" s="38"/>
      <c r="M56" s="38"/>
      <c r="N56" s="39"/>
      <c r="O56" s="37"/>
      <c r="P56" s="64"/>
      <c r="R56" s="65"/>
      <c r="S56" s="65"/>
      <c r="T56" s="64"/>
      <c r="U56" s="64"/>
      <c r="V56" s="68"/>
      <c r="W56" s="64"/>
      <c r="X56" s="64"/>
      <c r="Y56" s="64"/>
      <c r="Z56" s="64"/>
      <c r="AA56" s="64"/>
      <c r="AB56" s="64"/>
      <c r="AC56" s="64"/>
      <c r="AD56" s="64"/>
      <c r="AE56" s="64"/>
      <c r="AF56" s="64"/>
    </row>
    <row r="57" spans="1:32" s="13" customFormat="1" ht="18">
      <c r="A57" s="291" t="s">
        <v>52</v>
      </c>
      <c r="B57" s="291"/>
      <c r="C57" s="291"/>
      <c r="D57" s="291"/>
      <c r="E57" s="291"/>
      <c r="F57" s="291"/>
      <c r="G57" s="291"/>
      <c r="H57" s="291"/>
      <c r="I57" s="291"/>
      <c r="J57" s="291"/>
      <c r="K57" s="291"/>
      <c r="L57" s="291"/>
      <c r="M57" s="291"/>
      <c r="N57" s="291"/>
      <c r="P57" s="64"/>
      <c r="R57" s="65"/>
      <c r="S57" s="65"/>
      <c r="T57" s="64"/>
      <c r="U57" s="64"/>
      <c r="V57" s="68"/>
      <c r="W57" s="68"/>
      <c r="X57" s="64"/>
      <c r="Y57" s="64"/>
      <c r="Z57" s="64"/>
      <c r="AA57" s="64"/>
      <c r="AB57" s="64"/>
      <c r="AC57" s="64"/>
      <c r="AD57" s="64"/>
      <c r="AE57" s="64"/>
      <c r="AF57" s="64"/>
    </row>
    <row r="58" spans="14:32" s="13" customFormat="1" ht="15">
      <c r="N58" s="20"/>
      <c r="P58" s="64"/>
      <c r="R58" s="65"/>
      <c r="S58" s="65"/>
      <c r="T58" s="68"/>
      <c r="U58" s="68"/>
      <c r="V58" s="68"/>
      <c r="W58" s="68"/>
      <c r="X58" s="64"/>
      <c r="Y58" s="64"/>
      <c r="Z58" s="64"/>
      <c r="AA58" s="64"/>
      <c r="AB58" s="64"/>
      <c r="AC58" s="64"/>
      <c r="AD58" s="64"/>
      <c r="AE58" s="64"/>
      <c r="AF58" s="64"/>
    </row>
    <row r="59" spans="2:32" s="13" customFormat="1" ht="15.75">
      <c r="B59" s="40" t="s">
        <v>56</v>
      </c>
      <c r="N59" s="20"/>
      <c r="P59" s="64"/>
      <c r="R59" s="65"/>
      <c r="S59" s="65"/>
      <c r="T59" s="68"/>
      <c r="U59" s="68"/>
      <c r="V59" s="64"/>
      <c r="W59" s="64"/>
      <c r="X59" s="64"/>
      <c r="Y59" s="64"/>
      <c r="Z59" s="64"/>
      <c r="AA59" s="64"/>
      <c r="AB59" s="64"/>
      <c r="AC59" s="64"/>
      <c r="AD59" s="64"/>
      <c r="AE59" s="64"/>
      <c r="AF59" s="64"/>
    </row>
    <row r="60" spans="17:43" ht="15">
      <c r="Q60" s="13"/>
      <c r="R60" s="65"/>
      <c r="S60" s="65"/>
      <c r="T60" s="68"/>
      <c r="U60" s="68"/>
      <c r="AG60" s="13"/>
      <c r="AH60" s="13"/>
      <c r="AI60" s="13"/>
      <c r="AJ60" s="13"/>
      <c r="AK60" s="13"/>
      <c r="AL60" s="13"/>
      <c r="AM60" s="13"/>
      <c r="AN60" s="13"/>
      <c r="AO60" s="13"/>
      <c r="AP60" s="13"/>
      <c r="AQ60" s="13"/>
    </row>
    <row r="61" spans="17:43" ht="15">
      <c r="Q61" s="13"/>
      <c r="R61" s="65"/>
      <c r="S61" s="65"/>
      <c r="T61" s="68"/>
      <c r="U61" s="68"/>
      <c r="AG61" s="13"/>
      <c r="AH61" s="13"/>
      <c r="AI61" s="13"/>
      <c r="AJ61" s="13"/>
      <c r="AK61" s="13"/>
      <c r="AL61" s="13"/>
      <c r="AM61" s="13"/>
      <c r="AN61" s="13"/>
      <c r="AO61" s="13"/>
      <c r="AP61" s="13"/>
      <c r="AQ61" s="13"/>
    </row>
    <row r="62" spans="18:42" ht="15">
      <c r="R62" s="65"/>
      <c r="S62" s="65"/>
      <c r="AG62" s="13"/>
      <c r="AH62" s="13"/>
      <c r="AI62" s="13"/>
      <c r="AJ62" s="13"/>
      <c r="AK62" s="13"/>
      <c r="AL62" s="13"/>
      <c r="AM62" s="13"/>
      <c r="AN62" s="13"/>
      <c r="AO62" s="13"/>
      <c r="AP62" s="13"/>
    </row>
    <row r="63" spans="18:34" ht="15">
      <c r="R63" s="65"/>
      <c r="S63" s="65"/>
      <c r="AG63" s="13"/>
      <c r="AH63" s="13"/>
    </row>
    <row r="64" spans="18:19" ht="15">
      <c r="R64" s="65"/>
      <c r="S64" s="65"/>
    </row>
    <row r="65" spans="18:19" ht="15">
      <c r="R65" s="65"/>
      <c r="S65" s="65"/>
    </row>
    <row r="66" spans="18:19" ht="15">
      <c r="R66" s="65"/>
      <c r="S66" s="65"/>
    </row>
    <row r="67" ht="15">
      <c r="R67" s="65"/>
    </row>
    <row r="68" ht="15">
      <c r="R68" s="65"/>
    </row>
    <row r="69" ht="15">
      <c r="R69" s="65"/>
    </row>
    <row r="70" ht="15">
      <c r="R70" s="65"/>
    </row>
    <row r="71" ht="15">
      <c r="R71" s="65"/>
    </row>
    <row r="72" ht="15">
      <c r="R72" s="65"/>
    </row>
    <row r="73" ht="15">
      <c r="R73" s="65"/>
    </row>
    <row r="74" ht="15">
      <c r="R74" s="65"/>
    </row>
    <row r="75" ht="15">
      <c r="R75" s="65"/>
    </row>
    <row r="76" ht="15">
      <c r="R76" s="65"/>
    </row>
    <row r="77" ht="15">
      <c r="R77" s="65"/>
    </row>
  </sheetData>
  <sheetProtection password="E936" sheet="1" selectLockedCells="1"/>
  <protectedRanges>
    <protectedRange sqref="C18" name="State"/>
    <protectedRange sqref="C16" name="City"/>
    <protectedRange sqref="C10 C12 C14" name="Name"/>
    <protectedRange sqref="D8" name="ID_1"/>
    <protectedRange sqref="D20" name="Zip_1"/>
    <protectedRange sqref="E22" name="Seasonal_1"/>
    <protectedRange sqref="C24" name="Phone_1"/>
    <protectedRange sqref="N27 N29" name="Seasonal_1_2"/>
    <protectedRange sqref="F3:F4" name="Range2"/>
    <protectedRange sqref="F3:F4" name="NewRate_1"/>
    <protectedRange sqref="J4" name="Title_1"/>
    <protectedRange sqref="I7" name="State_1"/>
    <protectedRange sqref="L7 A1" name="Designator_1_1"/>
  </protectedRanges>
  <mergeCells count="88">
    <mergeCell ref="A41:C41"/>
    <mergeCell ref="H41:I41"/>
    <mergeCell ref="J41:K41"/>
    <mergeCell ref="H45:I45"/>
    <mergeCell ref="J43:K43"/>
    <mergeCell ref="A45:C45"/>
    <mergeCell ref="J44:K44"/>
    <mergeCell ref="J45:K45"/>
    <mergeCell ref="H44:I44"/>
    <mergeCell ref="G5:H5"/>
    <mergeCell ref="I5:J5"/>
    <mergeCell ref="I7:J7"/>
    <mergeCell ref="J12:N15"/>
    <mergeCell ref="C14:H14"/>
    <mergeCell ref="D8:G8"/>
    <mergeCell ref="J10:N11"/>
    <mergeCell ref="C10:H10"/>
    <mergeCell ref="C12:H12"/>
    <mergeCell ref="J46:K46"/>
    <mergeCell ref="J48:K48"/>
    <mergeCell ref="J47:K47"/>
    <mergeCell ref="A46:C46"/>
    <mergeCell ref="H46:I46"/>
    <mergeCell ref="A48:C48"/>
    <mergeCell ref="B1:F1"/>
    <mergeCell ref="J1:N2"/>
    <mergeCell ref="G2:I4"/>
    <mergeCell ref="J4:N4"/>
    <mergeCell ref="A22:D22"/>
    <mergeCell ref="A44:C44"/>
    <mergeCell ref="J42:K42"/>
    <mergeCell ref="A37:C37"/>
    <mergeCell ref="H37:M37"/>
    <mergeCell ref="A38:N38"/>
    <mergeCell ref="K50:M50"/>
    <mergeCell ref="A39:C39"/>
    <mergeCell ref="H39:I39"/>
    <mergeCell ref="A43:C43"/>
    <mergeCell ref="H43:I43"/>
    <mergeCell ref="A40:C40"/>
    <mergeCell ref="H40:I40"/>
    <mergeCell ref="L40:M40"/>
    <mergeCell ref="J40:K40"/>
    <mergeCell ref="L39:M39"/>
    <mergeCell ref="K51:M51"/>
    <mergeCell ref="A47:C47"/>
    <mergeCell ref="H47:I47"/>
    <mergeCell ref="K49:M49"/>
    <mergeCell ref="L48:M48"/>
    <mergeCell ref="A49:I51"/>
    <mergeCell ref="H48:I48"/>
    <mergeCell ref="L41:M47"/>
    <mergeCell ref="A42:C42"/>
    <mergeCell ref="H42:I42"/>
    <mergeCell ref="A57:N57"/>
    <mergeCell ref="A52:M53"/>
    <mergeCell ref="A54:B54"/>
    <mergeCell ref="L54:N54"/>
    <mergeCell ref="C54:I54"/>
    <mergeCell ref="L55:N55"/>
    <mergeCell ref="C55:I55"/>
    <mergeCell ref="A55:B55"/>
    <mergeCell ref="C56:I56"/>
    <mergeCell ref="A56:B56"/>
    <mergeCell ref="J39:K39"/>
    <mergeCell ref="A32:C32"/>
    <mergeCell ref="H32:I36"/>
    <mergeCell ref="A33:C33"/>
    <mergeCell ref="A34:C34"/>
    <mergeCell ref="A35:C35"/>
    <mergeCell ref="A36:C36"/>
    <mergeCell ref="J32:K36"/>
    <mergeCell ref="L32:M32"/>
    <mergeCell ref="L33:M33"/>
    <mergeCell ref="L34:M34"/>
    <mergeCell ref="L35:M35"/>
    <mergeCell ref="L36:M36"/>
    <mergeCell ref="J31:K31"/>
    <mergeCell ref="L31:M31"/>
    <mergeCell ref="A31:C31"/>
    <mergeCell ref="D31:G31"/>
    <mergeCell ref="H31:I31"/>
    <mergeCell ref="C16:E16"/>
    <mergeCell ref="C24:E24"/>
    <mergeCell ref="A26:N26"/>
    <mergeCell ref="J16:N18"/>
    <mergeCell ref="C20:E20"/>
    <mergeCell ref="J19:N21"/>
  </mergeCells>
  <dataValidations count="10">
    <dataValidation type="decimal" operator="greaterThanOrEqual" allowBlank="1" showInputMessage="1" showErrorMessage="1" promptTitle="Did you receive a cash advance?" prompt="If you received a cash advance for you expenses, enter in the amount here.  If you did not receive a cash advance, put nothing in this cell.&#10;&#10;Thank you." sqref="N50">
      <formula1>0</formula1>
    </dataValidation>
    <dataValidation type="date" operator="greaterThan" allowBlank="1" showInputMessage="1" showErrorMessage="1" prompt="All signatures require a date.  The date provided should be the current date and in the format of mm/dd/yy." sqref="L54:N55">
      <formula1>39814</formula1>
    </dataValidation>
    <dataValidation type="list" showInputMessage="1" showErrorMessage="1" promptTitle="Identify Split State Designator" prompt="All states have a designator.  Selected states are divided into smaller areas (CA, FL, IL, MN, NY, OH, PA, and TX).  All other states' designators should be listed as &quot;1&quot;.  &#10;&#10;Please select a number between 1 and 6." error="Value must be between 1 and 6." sqref="L7">
      <formula1>"1,2,3,4,5,6"</formula1>
    </dataValidation>
    <dataValidation type="list" allowBlank="1" showInputMessage="1" showErrorMessage="1" promptTitle="Identify Your Position" prompt="Select the first position on the list using the arrow to the right to identify the highest position you hold." sqref="J4:N4">
      <formula1>$Q$2:$Q$20</formula1>
    </dataValidation>
    <dataValidation allowBlank="1" showInputMessage="1" showErrorMessage="1" promptTitle="Can we have your phone number?" prompt="Inclusion of your phone number (with area code), if there are any questions, will aid in the processing of your reimbursement request." sqref="C24:E24"/>
    <dataValidation type="textLength" operator="equal" allowBlank="1" showInputMessage="1" showErrorMessage="1" error="Please enter the 2 digit postal code for your state." sqref="C18">
      <formula1>2</formula1>
    </dataValidation>
    <dataValidation type="list" allowBlank="1" showInputMessage="1" showErrorMessage="1" promptTitle="Mileage Rate Selection" prompt="Many volunteers look for ways to save program costs.  You can select any amount less than the maximum allowed rate.  Use the arrow to the right to select your mileage reimbursement rate.  Thank you." sqref="F3">
      <formula1>$P$2:$P$14</formula1>
    </dataValidation>
    <dataValidation type="list" operator="equal" allowBlank="1" showInputMessage="1" showErrorMessage="1" promptTitle="Identify Your State" prompt="Identify your state here.  Select from the dropdown list using the arrow on the right or type in the two digits (Example:  AL, NY, CA, FL)." sqref="I7:J7">
      <formula1>$S$2:$S$52</formula1>
    </dataValidation>
    <dataValidation type="list" operator="equal" allowBlank="1" showInputMessage="1" showErrorMessage="1" prompt="Please select either &quot;Y&quot; for YES, or &quot;N&quot; for NO." error="Please use only &quot;Y&quot; or &quot;N&quot; in this field.  Thank you." sqref="N29 N27">
      <formula1>"Y, N"</formula1>
    </dataValidation>
    <dataValidation type="list" allowBlank="1" showInputMessage="1" showErrorMessage="1" promptTitle="Mileage Rate Selection" prompt="Many volunteers look for ways to save program costs.  You can select any amount less than the maximum allowed rate.  Use the arrow to the right to select your mileage reimbursement rate.  Thank you." sqref="F4">
      <formula1>$P$15:$P$29</formula1>
    </dataValidation>
  </dataValidations>
  <printOptions horizontalCentered="1"/>
  <pageMargins left="0.1" right="0.1" top="0.61" bottom="0.025" header="0.29" footer="0.25"/>
  <pageSetup fitToHeight="1" fitToWidth="1" horizontalDpi="600" verticalDpi="600" orientation="portrait" scale="57" r:id="rId1"/>
  <headerFooter alignWithMargins="0">
    <oddHeader>&amp;C&amp;"Arial Black,Regular"&amp;16AARP Tax-Aide &amp;18Leadership Expense Statement</oddHeader>
    <oddFooter>&amp;CPage &amp;P of &amp;N</oddFooter>
  </headerFooter>
</worksheet>
</file>

<file path=xl/worksheets/sheet3.xml><?xml version="1.0" encoding="utf-8"?>
<worksheet xmlns="http://schemas.openxmlformats.org/spreadsheetml/2006/main" xmlns:r="http://schemas.openxmlformats.org/officeDocument/2006/relationships">
  <sheetPr>
    <tabColor indexed="34"/>
    <pageSetUpPr fitToPage="1"/>
  </sheetPr>
  <dimension ref="A1:N116"/>
  <sheetViews>
    <sheetView showGridLines="0" zoomScale="75" zoomScaleNormal="75" zoomScalePageLayoutView="0" workbookViewId="0" topLeftCell="A1">
      <selection activeCell="L20" sqref="L20:M20"/>
    </sheetView>
  </sheetViews>
  <sheetFormatPr defaultColWidth="9.140625" defaultRowHeight="12.75"/>
  <cols>
    <col min="1" max="1" width="43.140625" style="169" customWidth="1"/>
    <col min="2" max="2" width="8.7109375" style="169" customWidth="1"/>
    <col min="3" max="3" width="14.00390625" style="169" customWidth="1"/>
    <col min="4" max="4" width="42.57421875" style="169" customWidth="1"/>
    <col min="5" max="5" width="11.57421875" style="169" bestFit="1" customWidth="1"/>
    <col min="6" max="6" width="7.8515625" style="169" customWidth="1"/>
    <col min="7" max="7" width="13.7109375" style="169" customWidth="1"/>
    <col min="8" max="9" width="12.00390625" style="169" customWidth="1"/>
    <col min="10" max="10" width="15.8515625" style="169" customWidth="1"/>
    <col min="11" max="11" width="13.00390625" style="169" customWidth="1"/>
    <col min="12" max="12" width="13.421875" style="169" customWidth="1"/>
    <col min="13" max="13" width="0" style="169" hidden="1" customWidth="1"/>
    <col min="14" max="14" width="54.57421875" style="96" customWidth="1"/>
    <col min="15" max="16384" width="9.140625" style="169" customWidth="1"/>
  </cols>
  <sheetData>
    <row r="1" spans="1:12" ht="18.75" thickBot="1">
      <c r="A1" s="94"/>
      <c r="B1" s="95" t="s">
        <v>162</v>
      </c>
      <c r="C1" s="157"/>
      <c r="D1" s="158">
        <f>Statement!D8</f>
        <v>0</v>
      </c>
      <c r="E1" s="194">
        <f>Statement!C10</f>
        <v>0</v>
      </c>
      <c r="F1" s="156"/>
      <c r="G1" s="156"/>
      <c r="H1" s="156"/>
      <c r="I1" s="156"/>
      <c r="J1" s="156"/>
      <c r="K1" s="156"/>
      <c r="L1" s="156"/>
    </row>
    <row r="2" spans="1:14" ht="18.75" hidden="1" thickTop="1">
      <c r="A2" s="97"/>
      <c r="B2" s="357" t="s">
        <v>163</v>
      </c>
      <c r="C2" s="357"/>
      <c r="D2" s="357"/>
      <c r="E2" s="357"/>
      <c r="F2" s="357"/>
      <c r="G2" s="98"/>
      <c r="H2" s="98"/>
      <c r="I2" s="98"/>
      <c r="J2" s="98"/>
      <c r="K2" s="98"/>
      <c r="L2" s="98"/>
      <c r="N2" s="98" t="s">
        <v>58</v>
      </c>
    </row>
    <row r="3" spans="1:14" ht="18" hidden="1">
      <c r="A3" s="97"/>
      <c r="B3" s="113"/>
      <c r="C3" s="130" t="s">
        <v>41</v>
      </c>
      <c r="D3" s="99" t="s">
        <v>186</v>
      </c>
      <c r="E3" s="138">
        <f aca="true" t="shared" si="0" ref="E3:E8">SUMIF($B$21:$B$116,C3,G$21:G$116)</f>
        <v>0</v>
      </c>
      <c r="F3" s="100">
        <f aca="true" t="shared" si="1" ref="F3:F8">SUMIF($B$21:$B$116,C3,K$21:K$116)</f>
        <v>0</v>
      </c>
      <c r="G3" s="99" t="s">
        <v>43</v>
      </c>
      <c r="H3" s="101" t="s">
        <v>187</v>
      </c>
      <c r="I3" s="101"/>
      <c r="J3" s="101"/>
      <c r="K3" s="138">
        <f>SUMIF($B$21:$B$116,G3,G$21:G$116)</f>
        <v>0</v>
      </c>
      <c r="L3" s="100">
        <f>SUMIF($B$21:$B$116,G3,K$21:K$116)</f>
        <v>0</v>
      </c>
      <c r="N3" s="102" t="s">
        <v>60</v>
      </c>
    </row>
    <row r="4" spans="1:14" ht="18" hidden="1">
      <c r="A4" s="97"/>
      <c r="B4" s="113"/>
      <c r="C4" s="131" t="s">
        <v>42</v>
      </c>
      <c r="D4" s="141" t="s">
        <v>188</v>
      </c>
      <c r="E4" s="139">
        <f t="shared" si="0"/>
        <v>0</v>
      </c>
      <c r="F4" s="103">
        <f t="shared" si="1"/>
        <v>0</v>
      </c>
      <c r="G4" s="104" t="s">
        <v>40</v>
      </c>
      <c r="H4" s="102" t="s">
        <v>189</v>
      </c>
      <c r="I4" s="102"/>
      <c r="J4" s="102"/>
      <c r="K4" s="139">
        <f>SUMIF($B$21:$B$116,G4,G$21:G$116)</f>
        <v>0</v>
      </c>
      <c r="L4" s="103">
        <f>SUMIF($B$21:$B$116,G4,K$21:K$116)</f>
        <v>0</v>
      </c>
      <c r="N4" s="98" t="s">
        <v>62</v>
      </c>
    </row>
    <row r="5" spans="1:14" ht="18" hidden="1">
      <c r="A5" s="97"/>
      <c r="B5" s="113"/>
      <c r="C5" s="131" t="s">
        <v>44</v>
      </c>
      <c r="D5" s="141" t="s">
        <v>190</v>
      </c>
      <c r="E5" s="139">
        <f t="shared" si="0"/>
        <v>0</v>
      </c>
      <c r="F5" s="103">
        <f t="shared" si="1"/>
        <v>0</v>
      </c>
      <c r="G5" s="104" t="s">
        <v>39</v>
      </c>
      <c r="H5" s="102" t="s">
        <v>191</v>
      </c>
      <c r="I5" s="102"/>
      <c r="J5" s="102"/>
      <c r="K5" s="139">
        <f>SUMIF($B$21:$B$116,G5,G$21:G$116)</f>
        <v>0</v>
      </c>
      <c r="L5" s="103">
        <f>SUMIF($B$21:$B$116,G5,K$21:K$116)</f>
        <v>0</v>
      </c>
      <c r="N5" s="105" t="s">
        <v>64</v>
      </c>
    </row>
    <row r="6" spans="1:14" ht="18" hidden="1">
      <c r="A6" s="97"/>
      <c r="B6" s="113"/>
      <c r="C6" s="131" t="s">
        <v>22</v>
      </c>
      <c r="D6" s="141" t="s">
        <v>192</v>
      </c>
      <c r="E6" s="139">
        <f t="shared" si="0"/>
        <v>0</v>
      </c>
      <c r="F6" s="103">
        <f t="shared" si="1"/>
        <v>0</v>
      </c>
      <c r="G6" s="104" t="s">
        <v>35</v>
      </c>
      <c r="H6" s="102" t="s">
        <v>193</v>
      </c>
      <c r="I6" s="102"/>
      <c r="J6" s="102"/>
      <c r="K6" s="139">
        <f>SUMIF($B$21:$B$116,G6,G$21:G$116)</f>
        <v>0</v>
      </c>
      <c r="L6" s="103">
        <f>SUMIF($B$21:$B$116,G6,K$21:K$116)</f>
        <v>0</v>
      </c>
      <c r="N6" s="98" t="s">
        <v>66</v>
      </c>
    </row>
    <row r="7" spans="1:14" ht="18" hidden="1">
      <c r="A7" s="97"/>
      <c r="B7" s="113"/>
      <c r="C7" s="131" t="s">
        <v>24</v>
      </c>
      <c r="D7" s="141" t="s">
        <v>194</v>
      </c>
      <c r="E7" s="139">
        <f t="shared" si="0"/>
        <v>0</v>
      </c>
      <c r="F7" s="103">
        <f t="shared" si="1"/>
        <v>0</v>
      </c>
      <c r="G7" s="106" t="s">
        <v>18</v>
      </c>
      <c r="H7" s="107" t="s">
        <v>195</v>
      </c>
      <c r="I7" s="107"/>
      <c r="J7" s="107"/>
      <c r="K7" s="140">
        <f>SUM(K9:K13)</f>
        <v>0</v>
      </c>
      <c r="L7" s="140">
        <f>SUM(L9:L13)</f>
        <v>0</v>
      </c>
      <c r="N7" s="98" t="s">
        <v>68</v>
      </c>
    </row>
    <row r="8" spans="1:14" ht="18" hidden="1">
      <c r="A8" s="97"/>
      <c r="B8" s="113"/>
      <c r="C8" s="132" t="s">
        <v>38</v>
      </c>
      <c r="D8" s="142" t="s">
        <v>196</v>
      </c>
      <c r="E8" s="140">
        <f t="shared" si="0"/>
        <v>0</v>
      </c>
      <c r="F8" s="108">
        <f t="shared" si="1"/>
        <v>0</v>
      </c>
      <c r="G8" s="109" t="s">
        <v>164</v>
      </c>
      <c r="H8" s="96"/>
      <c r="I8" s="96"/>
      <c r="J8" s="96"/>
      <c r="K8" s="96"/>
      <c r="L8" s="96"/>
      <c r="N8" s="98" t="s">
        <v>70</v>
      </c>
    </row>
    <row r="9" spans="1:14" ht="18" hidden="1">
      <c r="A9" s="97"/>
      <c r="B9" s="113"/>
      <c r="C9" s="96"/>
      <c r="D9" s="96"/>
      <c r="E9" s="96"/>
      <c r="F9" s="110"/>
      <c r="G9" s="133" t="s">
        <v>34</v>
      </c>
      <c r="H9" s="134"/>
      <c r="I9" s="134"/>
      <c r="J9" s="134"/>
      <c r="K9" s="138">
        <f>SUMIF($B$21:$B$116,G9,G$21:G$116)</f>
        <v>0</v>
      </c>
      <c r="L9" s="138">
        <f>SUMIF($B$21:$B$116,G9,K$21:K$116)</f>
        <v>0</v>
      </c>
      <c r="N9" s="98" t="s">
        <v>72</v>
      </c>
    </row>
    <row r="10" spans="1:14" ht="18" hidden="1">
      <c r="A10" s="97"/>
      <c r="B10" s="113"/>
      <c r="C10" s="96"/>
      <c r="E10" s="96"/>
      <c r="F10" s="96"/>
      <c r="G10" s="135" t="s">
        <v>33</v>
      </c>
      <c r="H10" s="110"/>
      <c r="I10" s="110"/>
      <c r="J10" s="110"/>
      <c r="K10" s="139">
        <f>SUMIF($B$21:$B$116,G10,G$21:G$116)</f>
        <v>0</v>
      </c>
      <c r="L10" s="139">
        <f>SUMIF($B$21:$B$116,G10,K$21:K$116)</f>
        <v>0</v>
      </c>
      <c r="N10" s="98" t="s">
        <v>74</v>
      </c>
    </row>
    <row r="11" spans="1:14" ht="18" hidden="1">
      <c r="A11" s="97"/>
      <c r="B11" s="113"/>
      <c r="C11" s="96"/>
      <c r="D11" s="96"/>
      <c r="E11" s="96"/>
      <c r="F11" s="96"/>
      <c r="G11" s="135" t="s">
        <v>20</v>
      </c>
      <c r="H11" s="110"/>
      <c r="I11" s="110"/>
      <c r="J11" s="110"/>
      <c r="K11" s="139">
        <f>SUMIF($B$21:$B$116,G11,G$21:G$116)</f>
        <v>0</v>
      </c>
      <c r="L11" s="139">
        <f>SUMIF($B$21:$B$116,G11,K$21:K$116)</f>
        <v>0</v>
      </c>
      <c r="N11" s="98" t="s">
        <v>76</v>
      </c>
    </row>
    <row r="12" spans="1:12" ht="18" hidden="1">
      <c r="A12" s="97"/>
      <c r="B12" s="113"/>
      <c r="C12" s="96"/>
      <c r="E12" s="96"/>
      <c r="F12" s="96"/>
      <c r="G12" s="135" t="s">
        <v>36</v>
      </c>
      <c r="H12" s="110"/>
      <c r="I12" s="110"/>
      <c r="J12" s="110"/>
      <c r="K12" s="139">
        <f>SUMIF($B$21:$B$116,G12,G$21:G$116)</f>
        <v>0</v>
      </c>
      <c r="L12" s="139">
        <f>SUMIF($B$21:$B$116,G12,K$21:K$116)</f>
        <v>0</v>
      </c>
    </row>
    <row r="13" spans="1:12" ht="18" hidden="1">
      <c r="A13" s="97"/>
      <c r="B13" s="113"/>
      <c r="C13" s="96"/>
      <c r="D13" s="96"/>
      <c r="E13" s="96"/>
      <c r="F13" s="96"/>
      <c r="G13" s="136" t="s">
        <v>18</v>
      </c>
      <c r="H13" s="137"/>
      <c r="I13" s="137"/>
      <c r="J13" s="137"/>
      <c r="K13" s="140">
        <f>SUMIF($B$21:$B$116,G13,G$21:G$116)</f>
        <v>0</v>
      </c>
      <c r="L13" s="140">
        <f>SUMIF($B$21:$B$116,G13,K$21:K$116)</f>
        <v>0</v>
      </c>
    </row>
    <row r="14" spans="1:12" ht="18" hidden="1">
      <c r="A14" s="97"/>
      <c r="B14" s="113"/>
      <c r="C14" s="96"/>
      <c r="D14" s="96"/>
      <c r="E14" s="96"/>
      <c r="F14" s="112"/>
      <c r="G14" s="109" t="s">
        <v>165</v>
      </c>
      <c r="H14" s="96"/>
      <c r="I14" s="96"/>
      <c r="J14" s="96"/>
      <c r="K14" s="96"/>
      <c r="L14" s="111"/>
    </row>
    <row r="15" spans="1:14" ht="18.75" hidden="1" thickBot="1">
      <c r="A15" s="97"/>
      <c r="B15" s="113"/>
      <c r="C15" s="96"/>
      <c r="D15" s="96"/>
      <c r="E15" s="96"/>
      <c r="F15" s="112"/>
      <c r="G15" s="109"/>
      <c r="H15" s="96"/>
      <c r="I15" s="96"/>
      <c r="J15" s="96"/>
      <c r="K15" s="96"/>
      <c r="L15" s="111"/>
      <c r="N15" s="19"/>
    </row>
    <row r="16" spans="1:14" ht="19.5" thickBot="1" thickTop="1">
      <c r="A16" s="97"/>
      <c r="B16" s="114" t="s">
        <v>166</v>
      </c>
      <c r="D16" s="69" t="s">
        <v>167</v>
      </c>
      <c r="E16" s="69"/>
      <c r="F16" s="69"/>
      <c r="G16" s="69"/>
      <c r="H16" s="69"/>
      <c r="I16" s="69"/>
      <c r="J16" s="69"/>
      <c r="K16" s="69"/>
      <c r="L16" s="69"/>
      <c r="N16" s="19"/>
    </row>
    <row r="17" spans="1:14" ht="18.75" thickTop="1">
      <c r="A17" s="200"/>
      <c r="B17" s="115"/>
      <c r="D17" s="70" t="s">
        <v>168</v>
      </c>
      <c r="E17" s="70"/>
      <c r="F17" s="70"/>
      <c r="G17" s="70"/>
      <c r="H17" s="70"/>
      <c r="I17" s="70"/>
      <c r="J17" s="70"/>
      <c r="K17" s="70"/>
      <c r="L17" s="70"/>
      <c r="N17" s="19"/>
    </row>
    <row r="18" spans="1:14" ht="39" customHeight="1" thickBot="1">
      <c r="A18" s="195"/>
      <c r="B18" s="358" t="str">
        <f>IF(Statement!N27="y","Leader Flat Rate Option was selected.  Please do not identify any costs on this sheet.  Thank You.","You have not asked to receive a Flat Rate Reimbursement of $50.  Please fill out the detailed sections as applicable in this workbook to identify the expenses for which you are requesting reimbursement. ")</f>
        <v>You have not asked to receive a Flat Rate Reimbursement of $50.  Please fill out the detailed sections as applicable in this workbook to identify the expenses for which you are requesting reimbursement. </v>
      </c>
      <c r="C18" s="358"/>
      <c r="D18" s="358"/>
      <c r="E18" s="358"/>
      <c r="F18" s="358"/>
      <c r="G18" s="358"/>
      <c r="H18" s="358"/>
      <c r="I18" s="358"/>
      <c r="J18" s="358"/>
      <c r="K18" s="358"/>
      <c r="L18" s="358"/>
      <c r="N18" s="19"/>
    </row>
    <row r="19" spans="1:14" ht="63.75" customHeight="1" thickBot="1">
      <c r="A19" s="116" t="s">
        <v>169</v>
      </c>
      <c r="B19" s="117" t="s">
        <v>170</v>
      </c>
      <c r="C19" s="118" t="s">
        <v>222</v>
      </c>
      <c r="D19" s="79" t="s">
        <v>171</v>
      </c>
      <c r="E19" s="119" t="s">
        <v>172</v>
      </c>
      <c r="F19" s="119" t="s">
        <v>173</v>
      </c>
      <c r="G19" s="119" t="s">
        <v>174</v>
      </c>
      <c r="H19" s="119" t="s">
        <v>175</v>
      </c>
      <c r="I19" s="93" t="s">
        <v>176</v>
      </c>
      <c r="J19" s="93" t="s">
        <v>177</v>
      </c>
      <c r="K19" s="119" t="s">
        <v>197</v>
      </c>
      <c r="L19" s="80" t="s">
        <v>198</v>
      </c>
      <c r="N19" s="19"/>
    </row>
    <row r="20" spans="1:14" ht="18.75" thickBot="1">
      <c r="A20" s="120"/>
      <c r="B20" s="121"/>
      <c r="C20" s="122"/>
      <c r="D20" s="123"/>
      <c r="E20" s="124"/>
      <c r="F20" s="124"/>
      <c r="G20" s="124"/>
      <c r="H20" s="81"/>
      <c r="I20" s="81"/>
      <c r="J20" s="81"/>
      <c r="K20" s="124"/>
      <c r="L20" s="359"/>
      <c r="M20" s="359"/>
      <c r="N20" s="19"/>
    </row>
    <row r="21" spans="1:14" ht="3" customHeight="1">
      <c r="A21" s="163"/>
      <c r="B21" s="113"/>
      <c r="C21" s="196"/>
      <c r="D21" s="71"/>
      <c r="E21" s="72"/>
      <c r="F21" s="125"/>
      <c r="G21" s="126"/>
      <c r="H21" s="72"/>
      <c r="I21" s="72"/>
      <c r="J21" s="72"/>
      <c r="K21" s="126"/>
      <c r="L21" s="127"/>
      <c r="N21" s="19"/>
    </row>
    <row r="22" spans="1:14" s="218" customFormat="1" ht="15.75">
      <c r="A22" s="161"/>
      <c r="B22" s="226">
        <f aca="true" t="shared" si="2" ref="B22:B53">RIGHT(A22,1)</f>
      </c>
      <c r="C22" s="197"/>
      <c r="D22" s="73"/>
      <c r="E22" s="74"/>
      <c r="F22" s="125">
        <f>IF(ISBLANK(C22),0,IF(C22&gt;=Statement!$B$4,Statement!$F$4,Statement!$F$3))</f>
        <v>0</v>
      </c>
      <c r="G22" s="126" t="str">
        <f>IF(F22=0,"Select Rate",E22*F22)</f>
        <v>Select Rate</v>
      </c>
      <c r="H22" s="74"/>
      <c r="I22" s="74"/>
      <c r="J22" s="74"/>
      <c r="K22" s="126">
        <f>SUM(H22:J22)</f>
        <v>0</v>
      </c>
      <c r="L22" s="127">
        <f>IF(OR(G22&lt;&gt;"Select Rate",K22&lt;&gt;0),SUM(G22,K22),"")</f>
      </c>
      <c r="N22" s="15"/>
    </row>
    <row r="23" spans="1:14" s="218" customFormat="1" ht="15.75">
      <c r="A23" s="161"/>
      <c r="B23" s="226">
        <f t="shared" si="2"/>
      </c>
      <c r="C23" s="197"/>
      <c r="D23" s="73"/>
      <c r="E23" s="74"/>
      <c r="F23" s="125">
        <f>IF(ISBLANK(C23),0,IF(C23&gt;=Statement!$B$4,Statement!$F$4,Statement!$F$3))</f>
        <v>0</v>
      </c>
      <c r="G23" s="126" t="str">
        <f aca="true" t="shared" si="3" ref="G23:G86">IF(F23=0,"Select Rate",E23*F23)</f>
        <v>Select Rate</v>
      </c>
      <c r="H23" s="74"/>
      <c r="I23" s="74"/>
      <c r="J23" s="74"/>
      <c r="K23" s="126">
        <f aca="true" t="shared" si="4" ref="K23:K53">SUM(H23:J23)</f>
        <v>0</v>
      </c>
      <c r="L23" s="127">
        <f aca="true" t="shared" si="5" ref="L23:L86">IF(OR(G23&lt;&gt;"Select Rate",K23&lt;&gt;0),SUM(G23,K23),"")</f>
      </c>
      <c r="N23" s="15"/>
    </row>
    <row r="24" spans="1:14" s="218" customFormat="1" ht="15.75">
      <c r="A24" s="161"/>
      <c r="B24" s="226">
        <f t="shared" si="2"/>
      </c>
      <c r="C24" s="197"/>
      <c r="D24" s="73"/>
      <c r="E24" s="74"/>
      <c r="F24" s="125">
        <f>IF(ISBLANK(C24),0,IF(C24&gt;=Statement!$B$4,Statement!$F$4,Statement!$F$3))</f>
        <v>0</v>
      </c>
      <c r="G24" s="126" t="str">
        <f t="shared" si="3"/>
        <v>Select Rate</v>
      </c>
      <c r="H24" s="74"/>
      <c r="I24" s="74"/>
      <c r="J24" s="74"/>
      <c r="K24" s="126">
        <f t="shared" si="4"/>
        <v>0</v>
      </c>
      <c r="L24" s="127">
        <f t="shared" si="5"/>
      </c>
      <c r="N24" s="15"/>
    </row>
    <row r="25" spans="1:14" s="218" customFormat="1" ht="15.75">
      <c r="A25" s="161"/>
      <c r="B25" s="226">
        <f t="shared" si="2"/>
      </c>
      <c r="C25" s="197"/>
      <c r="D25" s="73"/>
      <c r="E25" s="74"/>
      <c r="F25" s="125">
        <f>IF(ISBLANK(C25),0,IF(C25&gt;=Statement!$B$4,Statement!$F$4,Statement!$F$3))</f>
        <v>0</v>
      </c>
      <c r="G25" s="126" t="str">
        <f t="shared" si="3"/>
        <v>Select Rate</v>
      </c>
      <c r="H25" s="74"/>
      <c r="I25" s="74"/>
      <c r="J25" s="74"/>
      <c r="K25" s="126">
        <f t="shared" si="4"/>
        <v>0</v>
      </c>
      <c r="L25" s="127">
        <f t="shared" si="5"/>
      </c>
      <c r="N25" s="15"/>
    </row>
    <row r="26" spans="1:14" s="218" customFormat="1" ht="15.75">
      <c r="A26" s="161"/>
      <c r="B26" s="226">
        <f t="shared" si="2"/>
      </c>
      <c r="C26" s="197"/>
      <c r="D26" s="73"/>
      <c r="E26" s="74"/>
      <c r="F26" s="125">
        <f>IF(ISBLANK(C26),0,IF(C26&gt;=Statement!$B$4,Statement!$F$4,Statement!$F$3))</f>
        <v>0</v>
      </c>
      <c r="G26" s="126" t="str">
        <f t="shared" si="3"/>
        <v>Select Rate</v>
      </c>
      <c r="H26" s="74"/>
      <c r="I26" s="74"/>
      <c r="J26" s="74"/>
      <c r="K26" s="126">
        <f t="shared" si="4"/>
        <v>0</v>
      </c>
      <c r="L26" s="127">
        <f t="shared" si="5"/>
      </c>
      <c r="N26" s="102"/>
    </row>
    <row r="27" spans="1:14" s="218" customFormat="1" ht="15.75">
      <c r="A27" s="161"/>
      <c r="B27" s="226">
        <f t="shared" si="2"/>
      </c>
      <c r="C27" s="197"/>
      <c r="D27" s="73"/>
      <c r="E27" s="74"/>
      <c r="F27" s="125">
        <f>IF(ISBLANK(C27),0,IF(C27&gt;=Statement!$B$4,Statement!$F$4,Statement!$F$3))</f>
        <v>0</v>
      </c>
      <c r="G27" s="126" t="str">
        <f t="shared" si="3"/>
        <v>Select Rate</v>
      </c>
      <c r="H27" s="74"/>
      <c r="I27" s="74"/>
      <c r="J27" s="74"/>
      <c r="K27" s="126">
        <f t="shared" si="4"/>
        <v>0</v>
      </c>
      <c r="L27" s="127">
        <f t="shared" si="5"/>
      </c>
      <c r="N27" s="111"/>
    </row>
    <row r="28" spans="1:14" s="218" customFormat="1" ht="15.75">
      <c r="A28" s="161"/>
      <c r="B28" s="226">
        <f t="shared" si="2"/>
      </c>
      <c r="C28" s="197"/>
      <c r="D28" s="73"/>
      <c r="E28" s="74"/>
      <c r="F28" s="125">
        <f>IF(ISBLANK(C28),0,IF(C28&gt;=Statement!$B$4,Statement!$F$4,Statement!$F$3))</f>
        <v>0</v>
      </c>
      <c r="G28" s="126" t="str">
        <f t="shared" si="3"/>
        <v>Select Rate</v>
      </c>
      <c r="H28" s="74"/>
      <c r="I28" s="74"/>
      <c r="J28" s="74"/>
      <c r="K28" s="126">
        <f t="shared" si="4"/>
        <v>0</v>
      </c>
      <c r="L28" s="127">
        <f t="shared" si="5"/>
      </c>
      <c r="N28" s="111"/>
    </row>
    <row r="29" spans="1:14" s="218" customFormat="1" ht="15.75">
      <c r="A29" s="161"/>
      <c r="B29" s="226">
        <f t="shared" si="2"/>
      </c>
      <c r="C29" s="197"/>
      <c r="D29" s="73"/>
      <c r="E29" s="74"/>
      <c r="F29" s="125">
        <f>IF(ISBLANK(C29),0,IF(C29&gt;=Statement!$B$4,Statement!$F$4,Statement!$F$3))</f>
        <v>0</v>
      </c>
      <c r="G29" s="126" t="str">
        <f t="shared" si="3"/>
        <v>Select Rate</v>
      </c>
      <c r="H29" s="74"/>
      <c r="I29" s="74"/>
      <c r="J29" s="74"/>
      <c r="K29" s="126">
        <f t="shared" si="4"/>
        <v>0</v>
      </c>
      <c r="L29" s="127">
        <f t="shared" si="5"/>
      </c>
      <c r="N29" s="111"/>
    </row>
    <row r="30" spans="1:14" s="218" customFormat="1" ht="15.75">
      <c r="A30" s="161"/>
      <c r="B30" s="226">
        <f t="shared" si="2"/>
      </c>
      <c r="C30" s="197"/>
      <c r="D30" s="73"/>
      <c r="E30" s="74"/>
      <c r="F30" s="125">
        <f>IF(ISBLANK(C30),0,IF(C30&gt;=Statement!$B$4,Statement!$F$4,Statement!$F$3))</f>
        <v>0</v>
      </c>
      <c r="G30" s="126" t="str">
        <f t="shared" si="3"/>
        <v>Select Rate</v>
      </c>
      <c r="H30" s="74"/>
      <c r="I30" s="74"/>
      <c r="J30" s="74"/>
      <c r="K30" s="126">
        <f t="shared" si="4"/>
        <v>0</v>
      </c>
      <c r="L30" s="127">
        <f t="shared" si="5"/>
      </c>
      <c r="N30" s="111"/>
    </row>
    <row r="31" spans="1:14" s="218" customFormat="1" ht="15.75">
      <c r="A31" s="161"/>
      <c r="B31" s="226">
        <f t="shared" si="2"/>
      </c>
      <c r="C31" s="197"/>
      <c r="D31" s="73"/>
      <c r="E31" s="74"/>
      <c r="F31" s="125">
        <f>IF(ISBLANK(C31),0,IF(C31&gt;=Statement!$B$4,Statement!$F$4,Statement!$F$3))</f>
        <v>0</v>
      </c>
      <c r="G31" s="126" t="str">
        <f t="shared" si="3"/>
        <v>Select Rate</v>
      </c>
      <c r="H31" s="74"/>
      <c r="I31" s="74"/>
      <c r="J31" s="74"/>
      <c r="K31" s="126">
        <f t="shared" si="4"/>
        <v>0</v>
      </c>
      <c r="L31" s="127">
        <f t="shared" si="5"/>
      </c>
      <c r="N31" s="111"/>
    </row>
    <row r="32" spans="1:14" s="218" customFormat="1" ht="15.75">
      <c r="A32" s="161"/>
      <c r="B32" s="226">
        <f t="shared" si="2"/>
      </c>
      <c r="C32" s="197"/>
      <c r="D32" s="73"/>
      <c r="E32" s="74"/>
      <c r="F32" s="125">
        <f>IF(ISBLANK(C32),0,IF(C32&gt;=Statement!$B$4,Statement!$F$4,Statement!$F$3))</f>
        <v>0</v>
      </c>
      <c r="G32" s="126" t="str">
        <f t="shared" si="3"/>
        <v>Select Rate</v>
      </c>
      <c r="H32" s="74"/>
      <c r="I32" s="74"/>
      <c r="J32" s="74"/>
      <c r="K32" s="126">
        <f t="shared" si="4"/>
        <v>0</v>
      </c>
      <c r="L32" s="127">
        <f t="shared" si="5"/>
      </c>
      <c r="N32" s="111"/>
    </row>
    <row r="33" spans="1:14" s="218" customFormat="1" ht="15.75">
      <c r="A33" s="161"/>
      <c r="B33" s="226">
        <f t="shared" si="2"/>
      </c>
      <c r="C33" s="197"/>
      <c r="D33" s="73"/>
      <c r="E33" s="74"/>
      <c r="F33" s="125">
        <f>IF(ISBLANK(C33),0,IF(C33&gt;=Statement!$B$4,Statement!$F$4,Statement!$F$3))</f>
        <v>0</v>
      </c>
      <c r="G33" s="126" t="str">
        <f t="shared" si="3"/>
        <v>Select Rate</v>
      </c>
      <c r="H33" s="74"/>
      <c r="I33" s="74"/>
      <c r="J33" s="74"/>
      <c r="K33" s="126">
        <f t="shared" si="4"/>
        <v>0</v>
      </c>
      <c r="L33" s="127">
        <f t="shared" si="5"/>
      </c>
      <c r="N33" s="111"/>
    </row>
    <row r="34" spans="1:14" s="218" customFormat="1" ht="15.75">
      <c r="A34" s="161"/>
      <c r="B34" s="226">
        <f t="shared" si="2"/>
      </c>
      <c r="C34" s="197"/>
      <c r="D34" s="73"/>
      <c r="E34" s="74"/>
      <c r="F34" s="125">
        <f>IF(ISBLANK(C34),0,IF(C34&gt;=Statement!$B$4,Statement!$F$4,Statement!$F$3))</f>
        <v>0</v>
      </c>
      <c r="G34" s="126" t="str">
        <f t="shared" si="3"/>
        <v>Select Rate</v>
      </c>
      <c r="H34" s="74"/>
      <c r="I34" s="74"/>
      <c r="J34" s="74"/>
      <c r="K34" s="126">
        <f t="shared" si="4"/>
        <v>0</v>
      </c>
      <c r="L34" s="127">
        <f t="shared" si="5"/>
      </c>
      <c r="N34" s="111"/>
    </row>
    <row r="35" spans="1:14" s="218" customFormat="1" ht="15.75">
      <c r="A35" s="161"/>
      <c r="B35" s="226">
        <f t="shared" si="2"/>
      </c>
      <c r="C35" s="197"/>
      <c r="D35" s="73"/>
      <c r="E35" s="74"/>
      <c r="F35" s="125">
        <f>IF(ISBLANK(C35),0,IF(C35&gt;=Statement!$B$4,Statement!$F$4,Statement!$F$3))</f>
        <v>0</v>
      </c>
      <c r="G35" s="126" t="str">
        <f t="shared" si="3"/>
        <v>Select Rate</v>
      </c>
      <c r="H35" s="74"/>
      <c r="I35" s="74"/>
      <c r="J35" s="74"/>
      <c r="K35" s="126">
        <f t="shared" si="4"/>
        <v>0</v>
      </c>
      <c r="L35" s="127">
        <f t="shared" si="5"/>
      </c>
      <c r="N35" s="111"/>
    </row>
    <row r="36" spans="1:14" s="218" customFormat="1" ht="15.75">
      <c r="A36" s="161"/>
      <c r="B36" s="226">
        <f t="shared" si="2"/>
      </c>
      <c r="C36" s="197"/>
      <c r="D36" s="73"/>
      <c r="E36" s="74"/>
      <c r="F36" s="125">
        <f>IF(ISBLANK(C36),0,IF(C36&gt;=Statement!$B$4,Statement!$F$4,Statement!$F$3))</f>
        <v>0</v>
      </c>
      <c r="G36" s="126" t="str">
        <f t="shared" si="3"/>
        <v>Select Rate</v>
      </c>
      <c r="H36" s="74"/>
      <c r="I36" s="74"/>
      <c r="J36" s="74"/>
      <c r="K36" s="126">
        <f t="shared" si="4"/>
        <v>0</v>
      </c>
      <c r="L36" s="127">
        <f t="shared" si="5"/>
      </c>
      <c r="N36" s="111"/>
    </row>
    <row r="37" spans="1:14" s="218" customFormat="1" ht="15.75">
      <c r="A37" s="161"/>
      <c r="B37" s="226">
        <f t="shared" si="2"/>
      </c>
      <c r="C37" s="197"/>
      <c r="D37" s="73"/>
      <c r="E37" s="74"/>
      <c r="F37" s="125">
        <f>IF(ISBLANK(C37),0,IF(C37&gt;=Statement!$B$4,Statement!$F$4,Statement!$F$3))</f>
        <v>0</v>
      </c>
      <c r="G37" s="126" t="str">
        <f t="shared" si="3"/>
        <v>Select Rate</v>
      </c>
      <c r="H37" s="74"/>
      <c r="I37" s="74"/>
      <c r="J37" s="74"/>
      <c r="K37" s="126">
        <f t="shared" si="4"/>
        <v>0</v>
      </c>
      <c r="L37" s="127">
        <f t="shared" si="5"/>
      </c>
      <c r="N37" s="111"/>
    </row>
    <row r="38" spans="1:14" s="218" customFormat="1" ht="15.75">
      <c r="A38" s="161"/>
      <c r="B38" s="226">
        <f t="shared" si="2"/>
      </c>
      <c r="C38" s="197"/>
      <c r="D38" s="73"/>
      <c r="E38" s="74"/>
      <c r="F38" s="125">
        <f>IF(ISBLANK(C38),0,IF(C38&gt;=Statement!$B$4,Statement!$F$4,Statement!$F$3))</f>
        <v>0</v>
      </c>
      <c r="G38" s="126" t="str">
        <f t="shared" si="3"/>
        <v>Select Rate</v>
      </c>
      <c r="H38" s="74"/>
      <c r="I38" s="74"/>
      <c r="J38" s="74"/>
      <c r="K38" s="126">
        <f t="shared" si="4"/>
        <v>0</v>
      </c>
      <c r="L38" s="127">
        <f t="shared" si="5"/>
      </c>
      <c r="N38" s="111"/>
    </row>
    <row r="39" spans="1:14" s="218" customFormat="1" ht="15.75">
      <c r="A39" s="161"/>
      <c r="B39" s="226">
        <f t="shared" si="2"/>
      </c>
      <c r="C39" s="197"/>
      <c r="D39" s="73"/>
      <c r="E39" s="74"/>
      <c r="F39" s="125">
        <f>IF(ISBLANK(C39),0,IF(C39&gt;=Statement!$B$4,Statement!$F$4,Statement!$F$3))</f>
        <v>0</v>
      </c>
      <c r="G39" s="126" t="str">
        <f t="shared" si="3"/>
        <v>Select Rate</v>
      </c>
      <c r="H39" s="74"/>
      <c r="I39" s="74"/>
      <c r="J39" s="74"/>
      <c r="K39" s="126">
        <f t="shared" si="4"/>
        <v>0</v>
      </c>
      <c r="L39" s="127">
        <f t="shared" si="5"/>
      </c>
      <c r="N39" s="111"/>
    </row>
    <row r="40" spans="1:14" s="218" customFormat="1" ht="15.75">
      <c r="A40" s="161"/>
      <c r="B40" s="226">
        <f t="shared" si="2"/>
      </c>
      <c r="C40" s="197"/>
      <c r="D40" s="73"/>
      <c r="E40" s="74"/>
      <c r="F40" s="125">
        <f>IF(ISBLANK(C40),0,IF(C40&gt;=Statement!$B$4,Statement!$F$4,Statement!$F$3))</f>
        <v>0</v>
      </c>
      <c r="G40" s="126" t="str">
        <f t="shared" si="3"/>
        <v>Select Rate</v>
      </c>
      <c r="H40" s="74"/>
      <c r="I40" s="74"/>
      <c r="J40" s="74"/>
      <c r="K40" s="126">
        <f t="shared" si="4"/>
        <v>0</v>
      </c>
      <c r="L40" s="127">
        <f t="shared" si="5"/>
      </c>
      <c r="N40" s="111"/>
    </row>
    <row r="41" spans="1:14" s="218" customFormat="1" ht="15.75">
      <c r="A41" s="161"/>
      <c r="B41" s="226">
        <f t="shared" si="2"/>
      </c>
      <c r="C41" s="197"/>
      <c r="D41" s="73"/>
      <c r="E41" s="74"/>
      <c r="F41" s="125">
        <f>IF(ISBLANK(C41),0,IF(C41&gt;=Statement!$B$4,Statement!$F$4,Statement!$F$3))</f>
        <v>0</v>
      </c>
      <c r="G41" s="126" t="str">
        <f t="shared" si="3"/>
        <v>Select Rate</v>
      </c>
      <c r="H41" s="74"/>
      <c r="I41" s="74"/>
      <c r="J41" s="74"/>
      <c r="K41" s="126">
        <f t="shared" si="4"/>
        <v>0</v>
      </c>
      <c r="L41" s="127">
        <f t="shared" si="5"/>
      </c>
      <c r="N41" s="111"/>
    </row>
    <row r="42" spans="1:14" s="218" customFormat="1" ht="15.75">
      <c r="A42" s="161"/>
      <c r="B42" s="226">
        <f t="shared" si="2"/>
      </c>
      <c r="C42" s="197"/>
      <c r="D42" s="73"/>
      <c r="E42" s="74"/>
      <c r="F42" s="125">
        <f>IF(ISBLANK(C42),0,IF(C42&gt;=Statement!$B$4,Statement!$F$4,Statement!$F$3))</f>
        <v>0</v>
      </c>
      <c r="G42" s="126" t="str">
        <f t="shared" si="3"/>
        <v>Select Rate</v>
      </c>
      <c r="H42" s="74"/>
      <c r="I42" s="74"/>
      <c r="J42" s="74"/>
      <c r="K42" s="126">
        <f t="shared" si="4"/>
        <v>0</v>
      </c>
      <c r="L42" s="127">
        <f t="shared" si="5"/>
      </c>
      <c r="N42" s="111"/>
    </row>
    <row r="43" spans="1:14" s="218" customFormat="1" ht="15.75">
      <c r="A43" s="161"/>
      <c r="B43" s="226">
        <f t="shared" si="2"/>
      </c>
      <c r="C43" s="197"/>
      <c r="D43" s="73"/>
      <c r="E43" s="74"/>
      <c r="F43" s="125">
        <f>IF(ISBLANK(C43),0,IF(C43&gt;=Statement!$B$4,Statement!$F$4,Statement!$F$3))</f>
        <v>0</v>
      </c>
      <c r="G43" s="126" t="str">
        <f t="shared" si="3"/>
        <v>Select Rate</v>
      </c>
      <c r="H43" s="74"/>
      <c r="I43" s="74"/>
      <c r="J43" s="74"/>
      <c r="K43" s="126">
        <f t="shared" si="4"/>
        <v>0</v>
      </c>
      <c r="L43" s="127">
        <f t="shared" si="5"/>
      </c>
      <c r="N43" s="111"/>
    </row>
    <row r="44" spans="1:14" s="218" customFormat="1" ht="15.75">
      <c r="A44" s="161"/>
      <c r="B44" s="226">
        <f t="shared" si="2"/>
      </c>
      <c r="C44" s="197"/>
      <c r="D44" s="73"/>
      <c r="E44" s="74"/>
      <c r="F44" s="125">
        <f>IF(ISBLANK(C44),0,IF(C44&gt;=Statement!$B$4,Statement!$F$4,Statement!$F$3))</f>
        <v>0</v>
      </c>
      <c r="G44" s="126" t="str">
        <f t="shared" si="3"/>
        <v>Select Rate</v>
      </c>
      <c r="H44" s="74"/>
      <c r="I44" s="74"/>
      <c r="J44" s="74"/>
      <c r="K44" s="126">
        <f t="shared" si="4"/>
        <v>0</v>
      </c>
      <c r="L44" s="127">
        <f t="shared" si="5"/>
      </c>
      <c r="N44" s="105"/>
    </row>
    <row r="45" spans="1:14" s="218" customFormat="1" ht="15.75">
      <c r="A45" s="161"/>
      <c r="B45" s="226">
        <f t="shared" si="2"/>
      </c>
      <c r="C45" s="197"/>
      <c r="D45" s="73"/>
      <c r="E45" s="74"/>
      <c r="F45" s="125">
        <f>IF(ISBLANK(C45),0,IF(C45&gt;=Statement!$B$4,Statement!$F$4,Statement!$F$3))</f>
        <v>0</v>
      </c>
      <c r="G45" s="126" t="str">
        <f t="shared" si="3"/>
        <v>Select Rate</v>
      </c>
      <c r="H45" s="74"/>
      <c r="I45" s="74"/>
      <c r="J45" s="74"/>
      <c r="K45" s="126">
        <f t="shared" si="4"/>
        <v>0</v>
      </c>
      <c r="L45" s="127">
        <f t="shared" si="5"/>
      </c>
      <c r="N45" s="105"/>
    </row>
    <row r="46" spans="1:14" s="218" customFormat="1" ht="15.75">
      <c r="A46" s="161"/>
      <c r="B46" s="226">
        <f t="shared" si="2"/>
      </c>
      <c r="C46" s="197"/>
      <c r="D46" s="73"/>
      <c r="E46" s="74"/>
      <c r="F46" s="125">
        <f>IF(ISBLANK(C46),0,IF(C46&gt;=Statement!$B$4,Statement!$F$4,Statement!$F$3))</f>
        <v>0</v>
      </c>
      <c r="G46" s="126" t="str">
        <f t="shared" si="3"/>
        <v>Select Rate</v>
      </c>
      <c r="H46" s="74"/>
      <c r="I46" s="74"/>
      <c r="J46" s="74"/>
      <c r="K46" s="126">
        <f t="shared" si="4"/>
        <v>0</v>
      </c>
      <c r="L46" s="127">
        <f t="shared" si="5"/>
      </c>
      <c r="N46" s="102"/>
    </row>
    <row r="47" spans="1:14" s="218" customFormat="1" ht="15.75">
      <c r="A47" s="161"/>
      <c r="B47" s="226">
        <f t="shared" si="2"/>
      </c>
      <c r="C47" s="197"/>
      <c r="D47" s="73"/>
      <c r="E47" s="74"/>
      <c r="F47" s="125">
        <f>IF(ISBLANK(C47),0,IF(C47&gt;=Statement!$B$4,Statement!$F$4,Statement!$F$3))</f>
        <v>0</v>
      </c>
      <c r="G47" s="126" t="str">
        <f t="shared" si="3"/>
        <v>Select Rate</v>
      </c>
      <c r="H47" s="74"/>
      <c r="I47" s="74"/>
      <c r="J47" s="74"/>
      <c r="K47" s="126">
        <f t="shared" si="4"/>
        <v>0</v>
      </c>
      <c r="L47" s="127">
        <f t="shared" si="5"/>
      </c>
      <c r="N47" s="105"/>
    </row>
    <row r="48" spans="1:14" s="218" customFormat="1" ht="15.75">
      <c r="A48" s="161"/>
      <c r="B48" s="226">
        <f t="shared" si="2"/>
      </c>
      <c r="C48" s="197"/>
      <c r="D48" s="73"/>
      <c r="E48" s="74"/>
      <c r="F48" s="125">
        <f>IF(ISBLANK(C48),0,IF(C48&gt;=Statement!$B$4,Statement!$F$4,Statement!$F$3))</f>
        <v>0</v>
      </c>
      <c r="G48" s="126" t="str">
        <f t="shared" si="3"/>
        <v>Select Rate</v>
      </c>
      <c r="H48" s="74"/>
      <c r="I48" s="74"/>
      <c r="J48" s="74"/>
      <c r="K48" s="126">
        <f t="shared" si="4"/>
        <v>0</v>
      </c>
      <c r="L48" s="127">
        <f t="shared" si="5"/>
      </c>
      <c r="N48" s="105"/>
    </row>
    <row r="49" spans="1:14" s="218" customFormat="1" ht="15.75">
      <c r="A49" s="161"/>
      <c r="B49" s="226">
        <f t="shared" si="2"/>
      </c>
      <c r="C49" s="197"/>
      <c r="D49" s="73"/>
      <c r="E49" s="74"/>
      <c r="F49" s="125">
        <f>IF(ISBLANK(C49),0,IF(C49&gt;=Statement!$B$4,Statement!$F$4,Statement!$F$3))</f>
        <v>0</v>
      </c>
      <c r="G49" s="126" t="str">
        <f t="shared" si="3"/>
        <v>Select Rate</v>
      </c>
      <c r="H49" s="74"/>
      <c r="I49" s="74"/>
      <c r="J49" s="74"/>
      <c r="K49" s="126">
        <f t="shared" si="4"/>
        <v>0</v>
      </c>
      <c r="L49" s="127">
        <f t="shared" si="5"/>
      </c>
      <c r="N49" s="105"/>
    </row>
    <row r="50" spans="1:14" s="218" customFormat="1" ht="15.75">
      <c r="A50" s="161"/>
      <c r="B50" s="226">
        <f t="shared" si="2"/>
      </c>
      <c r="C50" s="197"/>
      <c r="D50" s="73"/>
      <c r="E50" s="74"/>
      <c r="F50" s="125">
        <f>IF(ISBLANK(C50),0,IF(C50&gt;=Statement!$B$4,Statement!$F$4,Statement!$F$3))</f>
        <v>0</v>
      </c>
      <c r="G50" s="126" t="str">
        <f t="shared" si="3"/>
        <v>Select Rate</v>
      </c>
      <c r="H50" s="74"/>
      <c r="I50" s="74"/>
      <c r="J50" s="74"/>
      <c r="K50" s="126">
        <f t="shared" si="4"/>
        <v>0</v>
      </c>
      <c r="L50" s="127">
        <f t="shared" si="5"/>
      </c>
      <c r="N50" s="105"/>
    </row>
    <row r="51" spans="1:14" s="218" customFormat="1" ht="15.75">
      <c r="A51" s="161"/>
      <c r="B51" s="226">
        <f t="shared" si="2"/>
      </c>
      <c r="C51" s="197"/>
      <c r="D51" s="73"/>
      <c r="E51" s="74"/>
      <c r="F51" s="125">
        <f>IF(ISBLANK(C51),0,IF(C51&gt;=Statement!$B$4,Statement!$F$4,Statement!$F$3))</f>
        <v>0</v>
      </c>
      <c r="G51" s="126" t="str">
        <f t="shared" si="3"/>
        <v>Select Rate</v>
      </c>
      <c r="H51" s="74"/>
      <c r="I51" s="74"/>
      <c r="J51" s="74"/>
      <c r="K51" s="126">
        <f t="shared" si="4"/>
        <v>0</v>
      </c>
      <c r="L51" s="127">
        <f t="shared" si="5"/>
      </c>
      <c r="N51" s="105"/>
    </row>
    <row r="52" spans="1:14" s="218" customFormat="1" ht="15.75">
      <c r="A52" s="161"/>
      <c r="B52" s="226">
        <f t="shared" si="2"/>
      </c>
      <c r="C52" s="197"/>
      <c r="D52" s="73"/>
      <c r="E52" s="74"/>
      <c r="F52" s="125">
        <f>IF(ISBLANK(C52),0,IF(C52&gt;=Statement!$B$4,Statement!$F$4,Statement!$F$3))</f>
        <v>0</v>
      </c>
      <c r="G52" s="126" t="str">
        <f t="shared" si="3"/>
        <v>Select Rate</v>
      </c>
      <c r="H52" s="74"/>
      <c r="I52" s="74"/>
      <c r="J52" s="74"/>
      <c r="K52" s="126">
        <f t="shared" si="4"/>
        <v>0</v>
      </c>
      <c r="L52" s="127">
        <f t="shared" si="5"/>
      </c>
      <c r="N52" s="105"/>
    </row>
    <row r="53" spans="1:14" s="218" customFormat="1" ht="15.75">
      <c r="A53" s="161"/>
      <c r="B53" s="226">
        <f t="shared" si="2"/>
      </c>
      <c r="C53" s="197"/>
      <c r="D53" s="73"/>
      <c r="E53" s="74"/>
      <c r="F53" s="125">
        <f>IF(ISBLANK(C53),0,IF(C53&gt;=Statement!$B$4,Statement!$F$4,Statement!$F$3))</f>
        <v>0</v>
      </c>
      <c r="G53" s="126" t="str">
        <f t="shared" si="3"/>
        <v>Select Rate</v>
      </c>
      <c r="H53" s="74"/>
      <c r="I53" s="74"/>
      <c r="J53" s="74"/>
      <c r="K53" s="126">
        <f t="shared" si="4"/>
        <v>0</v>
      </c>
      <c r="L53" s="127">
        <f t="shared" si="5"/>
      </c>
      <c r="N53" s="105"/>
    </row>
    <row r="54" spans="1:14" s="218" customFormat="1" ht="15.75">
      <c r="A54" s="161"/>
      <c r="B54" s="226">
        <f aca="true" t="shared" si="6" ref="B54:B85">RIGHT(A54,1)</f>
      </c>
      <c r="C54" s="197"/>
      <c r="D54" s="73"/>
      <c r="E54" s="74"/>
      <c r="F54" s="125">
        <f>IF(ISBLANK(C54),0,IF(C54&gt;=Statement!$B$4,Statement!$F$4,Statement!$F$3))</f>
        <v>0</v>
      </c>
      <c r="G54" s="126" t="str">
        <f t="shared" si="3"/>
        <v>Select Rate</v>
      </c>
      <c r="H54" s="74"/>
      <c r="I54" s="74"/>
      <c r="J54" s="74"/>
      <c r="K54" s="126">
        <f aca="true" t="shared" si="7" ref="K54:K85">SUM(H54:J54)</f>
        <v>0</v>
      </c>
      <c r="L54" s="127">
        <f t="shared" si="5"/>
      </c>
      <c r="N54" s="105"/>
    </row>
    <row r="55" spans="1:14" s="218" customFormat="1" ht="15.75">
      <c r="A55" s="161"/>
      <c r="B55" s="226">
        <f t="shared" si="6"/>
      </c>
      <c r="C55" s="197"/>
      <c r="D55" s="73"/>
      <c r="E55" s="74"/>
      <c r="F55" s="125">
        <f>IF(ISBLANK(C55),0,IF(C55&gt;=Statement!$B$4,Statement!$F$4,Statement!$F$3))</f>
        <v>0</v>
      </c>
      <c r="G55" s="126" t="str">
        <f t="shared" si="3"/>
        <v>Select Rate</v>
      </c>
      <c r="H55" s="74"/>
      <c r="I55" s="74"/>
      <c r="J55" s="74"/>
      <c r="K55" s="126">
        <f t="shared" si="7"/>
        <v>0</v>
      </c>
      <c r="L55" s="127">
        <f t="shared" si="5"/>
      </c>
      <c r="N55" s="111"/>
    </row>
    <row r="56" spans="1:14" s="218" customFormat="1" ht="15.75">
      <c r="A56" s="161"/>
      <c r="B56" s="226">
        <f t="shared" si="6"/>
      </c>
      <c r="C56" s="197"/>
      <c r="D56" s="73"/>
      <c r="E56" s="74"/>
      <c r="F56" s="125">
        <f>IF(ISBLANK(C56),0,IF(C56&gt;=Statement!$B$4,Statement!$F$4,Statement!$F$3))</f>
        <v>0</v>
      </c>
      <c r="G56" s="126" t="str">
        <f t="shared" si="3"/>
        <v>Select Rate</v>
      </c>
      <c r="H56" s="74"/>
      <c r="I56" s="74"/>
      <c r="J56" s="74"/>
      <c r="K56" s="126">
        <f t="shared" si="7"/>
        <v>0</v>
      </c>
      <c r="L56" s="127">
        <f t="shared" si="5"/>
      </c>
      <c r="N56" s="111"/>
    </row>
    <row r="57" spans="1:14" s="218" customFormat="1" ht="15.75">
      <c r="A57" s="161"/>
      <c r="B57" s="226">
        <f t="shared" si="6"/>
      </c>
      <c r="C57" s="197"/>
      <c r="D57" s="73"/>
      <c r="E57" s="74"/>
      <c r="F57" s="125">
        <f>IF(ISBLANK(C57),0,IF(C57&gt;=Statement!$B$4,Statement!$F$4,Statement!$F$3))</f>
        <v>0</v>
      </c>
      <c r="G57" s="126" t="str">
        <f t="shared" si="3"/>
        <v>Select Rate</v>
      </c>
      <c r="H57" s="74"/>
      <c r="I57" s="74"/>
      <c r="J57" s="74"/>
      <c r="K57" s="126">
        <f t="shared" si="7"/>
        <v>0</v>
      </c>
      <c r="L57" s="127">
        <f t="shared" si="5"/>
      </c>
      <c r="N57" s="111"/>
    </row>
    <row r="58" spans="1:14" s="218" customFormat="1" ht="15.75">
      <c r="A58" s="161"/>
      <c r="B58" s="226">
        <f t="shared" si="6"/>
      </c>
      <c r="C58" s="197"/>
      <c r="D58" s="73"/>
      <c r="E58" s="74"/>
      <c r="F58" s="125">
        <f>IF(ISBLANK(C58),0,IF(C58&gt;=Statement!$B$4,Statement!$F$4,Statement!$F$3))</f>
        <v>0</v>
      </c>
      <c r="G58" s="126" t="str">
        <f t="shared" si="3"/>
        <v>Select Rate</v>
      </c>
      <c r="H58" s="74"/>
      <c r="I58" s="74"/>
      <c r="J58" s="74"/>
      <c r="K58" s="126">
        <f t="shared" si="7"/>
        <v>0</v>
      </c>
      <c r="L58" s="127">
        <f t="shared" si="5"/>
      </c>
      <c r="N58" s="111"/>
    </row>
    <row r="59" spans="1:14" s="218" customFormat="1" ht="15.75">
      <c r="A59" s="161"/>
      <c r="B59" s="226">
        <f t="shared" si="6"/>
      </c>
      <c r="C59" s="197"/>
      <c r="D59" s="73"/>
      <c r="E59" s="74"/>
      <c r="F59" s="125">
        <f>IF(ISBLANK(C59),0,IF(C59&gt;=Statement!$B$4,Statement!$F$4,Statement!$F$3))</f>
        <v>0</v>
      </c>
      <c r="G59" s="126" t="str">
        <f t="shared" si="3"/>
        <v>Select Rate</v>
      </c>
      <c r="H59" s="74"/>
      <c r="I59" s="74"/>
      <c r="J59" s="74"/>
      <c r="K59" s="126">
        <f t="shared" si="7"/>
        <v>0</v>
      </c>
      <c r="L59" s="127">
        <f t="shared" si="5"/>
      </c>
      <c r="N59" s="111"/>
    </row>
    <row r="60" spans="1:14" s="218" customFormat="1" ht="15.75">
      <c r="A60" s="161"/>
      <c r="B60" s="226">
        <f t="shared" si="6"/>
      </c>
      <c r="C60" s="197"/>
      <c r="D60" s="73"/>
      <c r="E60" s="74"/>
      <c r="F60" s="125">
        <f>IF(ISBLANK(C60),0,IF(C60&gt;=Statement!$B$4,Statement!$F$4,Statement!$F$3))</f>
        <v>0</v>
      </c>
      <c r="G60" s="126" t="str">
        <f t="shared" si="3"/>
        <v>Select Rate</v>
      </c>
      <c r="H60" s="74"/>
      <c r="I60" s="74"/>
      <c r="J60" s="74"/>
      <c r="K60" s="126">
        <f t="shared" si="7"/>
        <v>0</v>
      </c>
      <c r="L60" s="127">
        <f t="shared" si="5"/>
      </c>
      <c r="N60" s="111"/>
    </row>
    <row r="61" spans="1:14" s="218" customFormat="1" ht="15.75">
      <c r="A61" s="161"/>
      <c r="B61" s="226">
        <f t="shared" si="6"/>
      </c>
      <c r="C61" s="197"/>
      <c r="D61" s="73"/>
      <c r="E61" s="74"/>
      <c r="F61" s="125">
        <f>IF(ISBLANK(C61),0,IF(C61&gt;=Statement!$B$4,Statement!$F$4,Statement!$F$3))</f>
        <v>0</v>
      </c>
      <c r="G61" s="126" t="str">
        <f t="shared" si="3"/>
        <v>Select Rate</v>
      </c>
      <c r="H61" s="74"/>
      <c r="I61" s="74"/>
      <c r="J61" s="74"/>
      <c r="K61" s="126">
        <f t="shared" si="7"/>
        <v>0</v>
      </c>
      <c r="L61" s="127">
        <f t="shared" si="5"/>
      </c>
      <c r="N61" s="111"/>
    </row>
    <row r="62" spans="1:14" s="218" customFormat="1" ht="15.75">
      <c r="A62" s="161"/>
      <c r="B62" s="226">
        <f t="shared" si="6"/>
      </c>
      <c r="C62" s="197"/>
      <c r="D62" s="73"/>
      <c r="E62" s="74"/>
      <c r="F62" s="125">
        <f>IF(ISBLANK(C62),0,IF(C62&gt;=Statement!$B$4,Statement!$F$4,Statement!$F$3))</f>
        <v>0</v>
      </c>
      <c r="G62" s="126" t="str">
        <f t="shared" si="3"/>
        <v>Select Rate</v>
      </c>
      <c r="H62" s="74"/>
      <c r="I62" s="74"/>
      <c r="J62" s="74"/>
      <c r="K62" s="126">
        <f t="shared" si="7"/>
        <v>0</v>
      </c>
      <c r="L62" s="127">
        <f t="shared" si="5"/>
      </c>
      <c r="N62" s="111"/>
    </row>
    <row r="63" spans="1:14" s="218" customFormat="1" ht="15.75">
      <c r="A63" s="161"/>
      <c r="B63" s="226">
        <f t="shared" si="6"/>
      </c>
      <c r="C63" s="197"/>
      <c r="D63" s="73"/>
      <c r="E63" s="74"/>
      <c r="F63" s="125">
        <f>IF(ISBLANK(C63),0,IF(C63&gt;=Statement!$B$4,Statement!$F$4,Statement!$F$3))</f>
        <v>0</v>
      </c>
      <c r="G63" s="126" t="str">
        <f t="shared" si="3"/>
        <v>Select Rate</v>
      </c>
      <c r="H63" s="74"/>
      <c r="I63" s="74"/>
      <c r="J63" s="74"/>
      <c r="K63" s="126">
        <f t="shared" si="7"/>
        <v>0</v>
      </c>
      <c r="L63" s="127">
        <f t="shared" si="5"/>
      </c>
      <c r="N63" s="111"/>
    </row>
    <row r="64" spans="1:14" s="218" customFormat="1" ht="15.75">
      <c r="A64" s="161"/>
      <c r="B64" s="226">
        <f t="shared" si="6"/>
      </c>
      <c r="C64" s="197"/>
      <c r="D64" s="73"/>
      <c r="E64" s="74"/>
      <c r="F64" s="125">
        <f>IF(ISBLANK(C64),0,IF(C64&gt;=Statement!$B$4,Statement!$F$4,Statement!$F$3))</f>
        <v>0</v>
      </c>
      <c r="G64" s="126" t="str">
        <f t="shared" si="3"/>
        <v>Select Rate</v>
      </c>
      <c r="H64" s="74"/>
      <c r="I64" s="74"/>
      <c r="J64" s="74"/>
      <c r="K64" s="126">
        <f t="shared" si="7"/>
        <v>0</v>
      </c>
      <c r="L64" s="127">
        <f t="shared" si="5"/>
      </c>
      <c r="N64" s="111"/>
    </row>
    <row r="65" spans="1:14" s="218" customFormat="1" ht="15.75">
      <c r="A65" s="161"/>
      <c r="B65" s="226">
        <f t="shared" si="6"/>
      </c>
      <c r="C65" s="197"/>
      <c r="D65" s="73"/>
      <c r="E65" s="74"/>
      <c r="F65" s="125">
        <f>IF(ISBLANK(C65),0,IF(C65&gt;=Statement!$B$4,Statement!$F$4,Statement!$F$3))</f>
        <v>0</v>
      </c>
      <c r="G65" s="126" t="str">
        <f t="shared" si="3"/>
        <v>Select Rate</v>
      </c>
      <c r="H65" s="74"/>
      <c r="I65" s="74"/>
      <c r="J65" s="74"/>
      <c r="K65" s="126">
        <f t="shared" si="7"/>
        <v>0</v>
      </c>
      <c r="L65" s="127">
        <f t="shared" si="5"/>
      </c>
      <c r="N65" s="111"/>
    </row>
    <row r="66" spans="1:14" s="218" customFormat="1" ht="15.75">
      <c r="A66" s="161"/>
      <c r="B66" s="226">
        <f t="shared" si="6"/>
      </c>
      <c r="C66" s="197"/>
      <c r="D66" s="73"/>
      <c r="E66" s="74"/>
      <c r="F66" s="125">
        <f>IF(ISBLANK(C66),0,IF(C66&gt;=Statement!$B$4,Statement!$F$4,Statement!$F$3))</f>
        <v>0</v>
      </c>
      <c r="G66" s="126" t="str">
        <f t="shared" si="3"/>
        <v>Select Rate</v>
      </c>
      <c r="H66" s="74"/>
      <c r="I66" s="74"/>
      <c r="J66" s="74"/>
      <c r="K66" s="126">
        <f t="shared" si="7"/>
        <v>0</v>
      </c>
      <c r="L66" s="127">
        <f t="shared" si="5"/>
      </c>
      <c r="N66" s="111"/>
    </row>
    <row r="67" spans="1:14" s="218" customFormat="1" ht="15.75">
      <c r="A67" s="161"/>
      <c r="B67" s="226">
        <f t="shared" si="6"/>
      </c>
      <c r="C67" s="197"/>
      <c r="D67" s="73"/>
      <c r="E67" s="74"/>
      <c r="F67" s="125">
        <f>IF(ISBLANK(C67),0,IF(C67&gt;=Statement!$B$4,Statement!$F$4,Statement!$F$3))</f>
        <v>0</v>
      </c>
      <c r="G67" s="126" t="str">
        <f t="shared" si="3"/>
        <v>Select Rate</v>
      </c>
      <c r="H67" s="74"/>
      <c r="I67" s="74"/>
      <c r="J67" s="74"/>
      <c r="K67" s="126">
        <f t="shared" si="7"/>
        <v>0</v>
      </c>
      <c r="L67" s="127">
        <f t="shared" si="5"/>
      </c>
      <c r="N67" s="111"/>
    </row>
    <row r="68" spans="1:14" s="218" customFormat="1" ht="15.75">
      <c r="A68" s="161"/>
      <c r="B68" s="226">
        <f t="shared" si="6"/>
      </c>
      <c r="C68" s="197"/>
      <c r="D68" s="73"/>
      <c r="E68" s="74"/>
      <c r="F68" s="125">
        <f>IF(ISBLANK(C68),0,IF(C68&gt;=Statement!$B$4,Statement!$F$4,Statement!$F$3))</f>
        <v>0</v>
      </c>
      <c r="G68" s="126" t="str">
        <f t="shared" si="3"/>
        <v>Select Rate</v>
      </c>
      <c r="H68" s="74"/>
      <c r="I68" s="74"/>
      <c r="J68" s="74"/>
      <c r="K68" s="126">
        <f t="shared" si="7"/>
        <v>0</v>
      </c>
      <c r="L68" s="127">
        <f t="shared" si="5"/>
      </c>
      <c r="N68" s="111"/>
    </row>
    <row r="69" spans="1:14" s="218" customFormat="1" ht="15.75">
      <c r="A69" s="161"/>
      <c r="B69" s="226">
        <f t="shared" si="6"/>
      </c>
      <c r="C69" s="197"/>
      <c r="D69" s="73"/>
      <c r="E69" s="74"/>
      <c r="F69" s="125">
        <f>IF(ISBLANK(C69),0,IF(C69&gt;=Statement!$B$4,Statement!$F$4,Statement!$F$3))</f>
        <v>0</v>
      </c>
      <c r="G69" s="126" t="str">
        <f t="shared" si="3"/>
        <v>Select Rate</v>
      </c>
      <c r="H69" s="74"/>
      <c r="I69" s="74"/>
      <c r="J69" s="74"/>
      <c r="K69" s="126">
        <f t="shared" si="7"/>
        <v>0</v>
      </c>
      <c r="L69" s="127">
        <f t="shared" si="5"/>
      </c>
      <c r="N69" s="111"/>
    </row>
    <row r="70" spans="1:14" s="218" customFormat="1" ht="15.75">
      <c r="A70" s="161"/>
      <c r="B70" s="226">
        <f t="shared" si="6"/>
      </c>
      <c r="C70" s="197"/>
      <c r="D70" s="73"/>
      <c r="E70" s="74"/>
      <c r="F70" s="125">
        <f>IF(ISBLANK(C70),0,IF(C70&gt;=Statement!$B$4,Statement!$F$4,Statement!$F$3))</f>
        <v>0</v>
      </c>
      <c r="G70" s="126" t="str">
        <f t="shared" si="3"/>
        <v>Select Rate</v>
      </c>
      <c r="H70" s="74"/>
      <c r="I70" s="74"/>
      <c r="J70" s="74"/>
      <c r="K70" s="126">
        <f t="shared" si="7"/>
        <v>0</v>
      </c>
      <c r="L70" s="127">
        <f t="shared" si="5"/>
      </c>
      <c r="N70" s="111"/>
    </row>
    <row r="71" spans="1:14" s="218" customFormat="1" ht="15.75">
      <c r="A71" s="161"/>
      <c r="B71" s="226">
        <f t="shared" si="6"/>
      </c>
      <c r="C71" s="197"/>
      <c r="D71" s="73"/>
      <c r="E71" s="74"/>
      <c r="F71" s="125">
        <f>IF(ISBLANK(C71),0,IF(C71&gt;=Statement!$B$4,Statement!$F$4,Statement!$F$3))</f>
        <v>0</v>
      </c>
      <c r="G71" s="126" t="str">
        <f t="shared" si="3"/>
        <v>Select Rate</v>
      </c>
      <c r="H71" s="74"/>
      <c r="I71" s="74"/>
      <c r="J71" s="74"/>
      <c r="K71" s="126">
        <f t="shared" si="7"/>
        <v>0</v>
      </c>
      <c r="L71" s="127">
        <f t="shared" si="5"/>
      </c>
      <c r="N71" s="111"/>
    </row>
    <row r="72" spans="1:14" s="218" customFormat="1" ht="15.75">
      <c r="A72" s="161"/>
      <c r="B72" s="226">
        <f t="shared" si="6"/>
      </c>
      <c r="C72" s="197"/>
      <c r="D72" s="73"/>
      <c r="E72" s="74"/>
      <c r="F72" s="125">
        <f>IF(ISBLANK(C72),0,IF(C72&gt;=Statement!$B$4,Statement!$F$4,Statement!$F$3))</f>
        <v>0</v>
      </c>
      <c r="G72" s="126" t="str">
        <f t="shared" si="3"/>
        <v>Select Rate</v>
      </c>
      <c r="H72" s="74"/>
      <c r="I72" s="74"/>
      <c r="J72" s="74"/>
      <c r="K72" s="126">
        <f t="shared" si="7"/>
        <v>0</v>
      </c>
      <c r="L72" s="127">
        <f t="shared" si="5"/>
      </c>
      <c r="N72" s="111"/>
    </row>
    <row r="73" spans="1:14" s="218" customFormat="1" ht="15.75">
      <c r="A73" s="161"/>
      <c r="B73" s="226">
        <f t="shared" si="6"/>
      </c>
      <c r="C73" s="197"/>
      <c r="D73" s="73"/>
      <c r="E73" s="74"/>
      <c r="F73" s="125">
        <f>IF(ISBLANK(C73),0,IF(C73&gt;=Statement!$B$4,Statement!$F$4,Statement!$F$3))</f>
        <v>0</v>
      </c>
      <c r="G73" s="126" t="str">
        <f t="shared" si="3"/>
        <v>Select Rate</v>
      </c>
      <c r="H73" s="74"/>
      <c r="I73" s="74"/>
      <c r="J73" s="74"/>
      <c r="K73" s="126">
        <f t="shared" si="7"/>
        <v>0</v>
      </c>
      <c r="L73" s="127">
        <f t="shared" si="5"/>
      </c>
      <c r="N73" s="111"/>
    </row>
    <row r="74" spans="1:14" s="218" customFormat="1" ht="15.75">
      <c r="A74" s="161"/>
      <c r="B74" s="226">
        <f t="shared" si="6"/>
      </c>
      <c r="C74" s="197"/>
      <c r="D74" s="73"/>
      <c r="E74" s="74"/>
      <c r="F74" s="125">
        <f>IF(ISBLANK(C74),0,IF(C74&gt;=Statement!$B$4,Statement!$F$4,Statement!$F$3))</f>
        <v>0</v>
      </c>
      <c r="G74" s="126" t="str">
        <f t="shared" si="3"/>
        <v>Select Rate</v>
      </c>
      <c r="H74" s="74"/>
      <c r="I74" s="74"/>
      <c r="J74" s="74"/>
      <c r="K74" s="126">
        <f t="shared" si="7"/>
        <v>0</v>
      </c>
      <c r="L74" s="127">
        <f t="shared" si="5"/>
      </c>
      <c r="N74" s="111"/>
    </row>
    <row r="75" spans="1:14" s="218" customFormat="1" ht="15.75">
      <c r="A75" s="161"/>
      <c r="B75" s="226">
        <f t="shared" si="6"/>
      </c>
      <c r="C75" s="197"/>
      <c r="D75" s="73"/>
      <c r="E75" s="74"/>
      <c r="F75" s="125">
        <f>IF(ISBLANK(C75),0,IF(C75&gt;=Statement!$B$4,Statement!$F$4,Statement!$F$3))</f>
        <v>0</v>
      </c>
      <c r="G75" s="126" t="str">
        <f t="shared" si="3"/>
        <v>Select Rate</v>
      </c>
      <c r="H75" s="74"/>
      <c r="I75" s="74"/>
      <c r="J75" s="74"/>
      <c r="K75" s="126">
        <f t="shared" si="7"/>
        <v>0</v>
      </c>
      <c r="L75" s="127">
        <f t="shared" si="5"/>
      </c>
      <c r="N75" s="111"/>
    </row>
    <row r="76" spans="1:14" s="218" customFormat="1" ht="15.75">
      <c r="A76" s="161"/>
      <c r="B76" s="226">
        <f t="shared" si="6"/>
      </c>
      <c r="C76" s="197"/>
      <c r="D76" s="73"/>
      <c r="E76" s="74"/>
      <c r="F76" s="125">
        <f>IF(ISBLANK(C76),0,IF(C76&gt;=Statement!$B$4,Statement!$F$4,Statement!$F$3))</f>
        <v>0</v>
      </c>
      <c r="G76" s="126" t="str">
        <f t="shared" si="3"/>
        <v>Select Rate</v>
      </c>
      <c r="H76" s="74"/>
      <c r="I76" s="74"/>
      <c r="J76" s="74"/>
      <c r="K76" s="126">
        <f t="shared" si="7"/>
        <v>0</v>
      </c>
      <c r="L76" s="127">
        <f t="shared" si="5"/>
      </c>
      <c r="N76" s="111"/>
    </row>
    <row r="77" spans="1:14" s="218" customFormat="1" ht="15.75">
      <c r="A77" s="161"/>
      <c r="B77" s="226">
        <f t="shared" si="6"/>
      </c>
      <c r="C77" s="197"/>
      <c r="D77" s="73"/>
      <c r="E77" s="74"/>
      <c r="F77" s="125">
        <f>IF(ISBLANK(C77),0,IF(C77&gt;=Statement!$B$4,Statement!$F$4,Statement!$F$3))</f>
        <v>0</v>
      </c>
      <c r="G77" s="126" t="str">
        <f t="shared" si="3"/>
        <v>Select Rate</v>
      </c>
      <c r="H77" s="74"/>
      <c r="I77" s="74"/>
      <c r="J77" s="74"/>
      <c r="K77" s="126">
        <f t="shared" si="7"/>
        <v>0</v>
      </c>
      <c r="L77" s="127">
        <f t="shared" si="5"/>
      </c>
      <c r="N77" s="111"/>
    </row>
    <row r="78" spans="1:14" s="218" customFormat="1" ht="15.75">
      <c r="A78" s="161"/>
      <c r="B78" s="226">
        <f t="shared" si="6"/>
      </c>
      <c r="C78" s="197"/>
      <c r="D78" s="73"/>
      <c r="E78" s="74"/>
      <c r="F78" s="125">
        <f>IF(ISBLANK(C78),0,IF(C78&gt;=Statement!$B$4,Statement!$F$4,Statement!$F$3))</f>
        <v>0</v>
      </c>
      <c r="G78" s="126" t="str">
        <f t="shared" si="3"/>
        <v>Select Rate</v>
      </c>
      <c r="H78" s="74"/>
      <c r="I78" s="74"/>
      <c r="J78" s="74"/>
      <c r="K78" s="126">
        <f t="shared" si="7"/>
        <v>0</v>
      </c>
      <c r="L78" s="127">
        <f t="shared" si="5"/>
      </c>
      <c r="N78" s="111"/>
    </row>
    <row r="79" spans="1:14" s="218" customFormat="1" ht="15.75">
      <c r="A79" s="161"/>
      <c r="B79" s="226">
        <f t="shared" si="6"/>
      </c>
      <c r="C79" s="197"/>
      <c r="D79" s="73"/>
      <c r="E79" s="74"/>
      <c r="F79" s="125">
        <f>IF(ISBLANK(C79),0,IF(C79&gt;=Statement!$B$4,Statement!$F$4,Statement!$F$3))</f>
        <v>0</v>
      </c>
      <c r="G79" s="126" t="str">
        <f t="shared" si="3"/>
        <v>Select Rate</v>
      </c>
      <c r="H79" s="74"/>
      <c r="I79" s="74"/>
      <c r="J79" s="74"/>
      <c r="K79" s="126">
        <f t="shared" si="7"/>
        <v>0</v>
      </c>
      <c r="L79" s="127">
        <f t="shared" si="5"/>
      </c>
      <c r="N79" s="111"/>
    </row>
    <row r="80" spans="1:14" s="218" customFormat="1" ht="15.75">
      <c r="A80" s="161"/>
      <c r="B80" s="226">
        <f t="shared" si="6"/>
      </c>
      <c r="C80" s="197"/>
      <c r="D80" s="73"/>
      <c r="E80" s="74"/>
      <c r="F80" s="125">
        <f>IF(ISBLANK(C80),0,IF(C80&gt;=Statement!$B$4,Statement!$F$4,Statement!$F$3))</f>
        <v>0</v>
      </c>
      <c r="G80" s="126" t="str">
        <f t="shared" si="3"/>
        <v>Select Rate</v>
      </c>
      <c r="H80" s="74"/>
      <c r="I80" s="74"/>
      <c r="J80" s="74"/>
      <c r="K80" s="126">
        <f t="shared" si="7"/>
        <v>0</v>
      </c>
      <c r="L80" s="127">
        <f t="shared" si="5"/>
      </c>
      <c r="N80" s="111"/>
    </row>
    <row r="81" spans="1:14" s="218" customFormat="1" ht="15.75">
      <c r="A81" s="161"/>
      <c r="B81" s="226">
        <f t="shared" si="6"/>
      </c>
      <c r="C81" s="197"/>
      <c r="D81" s="73"/>
      <c r="E81" s="74"/>
      <c r="F81" s="125">
        <f>IF(ISBLANK(C81),0,IF(C81&gt;=Statement!$B$4,Statement!$F$4,Statement!$F$3))</f>
        <v>0</v>
      </c>
      <c r="G81" s="126" t="str">
        <f t="shared" si="3"/>
        <v>Select Rate</v>
      </c>
      <c r="H81" s="74"/>
      <c r="I81" s="74"/>
      <c r="J81" s="74"/>
      <c r="K81" s="126">
        <f t="shared" si="7"/>
        <v>0</v>
      </c>
      <c r="L81" s="127">
        <f t="shared" si="5"/>
      </c>
      <c r="N81" s="111"/>
    </row>
    <row r="82" spans="1:14" s="218" customFormat="1" ht="15.75">
      <c r="A82" s="161"/>
      <c r="B82" s="226">
        <f t="shared" si="6"/>
      </c>
      <c r="C82" s="197"/>
      <c r="D82" s="73"/>
      <c r="E82" s="74"/>
      <c r="F82" s="125">
        <f>IF(ISBLANK(C82),0,IF(C82&gt;=Statement!$B$4,Statement!$F$4,Statement!$F$3))</f>
        <v>0</v>
      </c>
      <c r="G82" s="126" t="str">
        <f t="shared" si="3"/>
        <v>Select Rate</v>
      </c>
      <c r="H82" s="74"/>
      <c r="I82" s="74"/>
      <c r="J82" s="74"/>
      <c r="K82" s="126">
        <f t="shared" si="7"/>
        <v>0</v>
      </c>
      <c r="L82" s="127">
        <f t="shared" si="5"/>
      </c>
      <c r="N82" s="111"/>
    </row>
    <row r="83" spans="1:14" s="218" customFormat="1" ht="15.75">
      <c r="A83" s="161"/>
      <c r="B83" s="226">
        <f t="shared" si="6"/>
      </c>
      <c r="C83" s="197"/>
      <c r="D83" s="73"/>
      <c r="E83" s="74"/>
      <c r="F83" s="125">
        <f>IF(ISBLANK(C83),0,IF(C83&gt;=Statement!$B$4,Statement!$F$4,Statement!$F$3))</f>
        <v>0</v>
      </c>
      <c r="G83" s="126" t="str">
        <f t="shared" si="3"/>
        <v>Select Rate</v>
      </c>
      <c r="H83" s="74"/>
      <c r="I83" s="74"/>
      <c r="J83" s="74"/>
      <c r="K83" s="126">
        <f t="shared" si="7"/>
        <v>0</v>
      </c>
      <c r="L83" s="127">
        <f t="shared" si="5"/>
      </c>
      <c r="N83" s="111"/>
    </row>
    <row r="84" spans="1:14" s="218" customFormat="1" ht="15.75">
      <c r="A84" s="161"/>
      <c r="B84" s="226">
        <f t="shared" si="6"/>
      </c>
      <c r="C84" s="197"/>
      <c r="D84" s="73"/>
      <c r="E84" s="74"/>
      <c r="F84" s="125">
        <f>IF(ISBLANK(C84),0,IF(C84&gt;=Statement!$B$4,Statement!$F$4,Statement!$F$3))</f>
        <v>0</v>
      </c>
      <c r="G84" s="126" t="str">
        <f t="shared" si="3"/>
        <v>Select Rate</v>
      </c>
      <c r="H84" s="74"/>
      <c r="I84" s="74"/>
      <c r="J84" s="74"/>
      <c r="K84" s="126">
        <f t="shared" si="7"/>
        <v>0</v>
      </c>
      <c r="L84" s="127">
        <f t="shared" si="5"/>
      </c>
      <c r="N84" s="111"/>
    </row>
    <row r="85" spans="1:14" s="218" customFormat="1" ht="15.75">
      <c r="A85" s="161"/>
      <c r="B85" s="226">
        <f t="shared" si="6"/>
      </c>
      <c r="C85" s="197"/>
      <c r="D85" s="73"/>
      <c r="E85" s="74"/>
      <c r="F85" s="125">
        <f>IF(ISBLANK(C85),0,IF(C85&gt;=Statement!$B$4,Statement!$F$4,Statement!$F$3))</f>
        <v>0</v>
      </c>
      <c r="G85" s="126" t="str">
        <f t="shared" si="3"/>
        <v>Select Rate</v>
      </c>
      <c r="H85" s="74"/>
      <c r="I85" s="74"/>
      <c r="J85" s="74"/>
      <c r="K85" s="126">
        <f t="shared" si="7"/>
        <v>0</v>
      </c>
      <c r="L85" s="127">
        <f t="shared" si="5"/>
      </c>
      <c r="N85" s="111"/>
    </row>
    <row r="86" spans="1:14" s="218" customFormat="1" ht="15.75">
      <c r="A86" s="161"/>
      <c r="B86" s="226">
        <f aca="true" t="shared" si="8" ref="B86:B116">RIGHT(A86,1)</f>
      </c>
      <c r="C86" s="197"/>
      <c r="D86" s="73"/>
      <c r="E86" s="74"/>
      <c r="F86" s="125">
        <f>IF(ISBLANK(C86),0,IF(C86&gt;=Statement!$B$4,Statement!$F$4,Statement!$F$3))</f>
        <v>0</v>
      </c>
      <c r="G86" s="126" t="str">
        <f t="shared" si="3"/>
        <v>Select Rate</v>
      </c>
      <c r="H86" s="74"/>
      <c r="I86" s="74"/>
      <c r="J86" s="74"/>
      <c r="K86" s="126">
        <f aca="true" t="shared" si="9" ref="K86:K116">SUM(H86:J86)</f>
        <v>0</v>
      </c>
      <c r="L86" s="127">
        <f t="shared" si="5"/>
      </c>
      <c r="N86" s="111"/>
    </row>
    <row r="87" spans="1:14" s="218" customFormat="1" ht="15.75">
      <c r="A87" s="161"/>
      <c r="B87" s="226">
        <f t="shared" si="8"/>
      </c>
      <c r="C87" s="197"/>
      <c r="D87" s="73"/>
      <c r="E87" s="74"/>
      <c r="F87" s="125">
        <f>IF(ISBLANK(C87),0,IF(C87&gt;=Statement!$B$4,Statement!$F$4,Statement!$F$3))</f>
        <v>0</v>
      </c>
      <c r="G87" s="126" t="str">
        <f aca="true" t="shared" si="10" ref="G87:G115">IF(F87=0,"Select Rate",E87*F87)</f>
        <v>Select Rate</v>
      </c>
      <c r="H87" s="74"/>
      <c r="I87" s="74"/>
      <c r="J87" s="74"/>
      <c r="K87" s="126">
        <f t="shared" si="9"/>
        <v>0</v>
      </c>
      <c r="L87" s="127">
        <f aca="true" t="shared" si="11" ref="L87:L116">IF(OR(G87&lt;&gt;"Select Rate",K87&lt;&gt;0),SUM(G87,K87),"")</f>
      </c>
      <c r="N87" s="111"/>
    </row>
    <row r="88" spans="1:14" s="218" customFormat="1" ht="15.75">
      <c r="A88" s="161"/>
      <c r="B88" s="226">
        <f t="shared" si="8"/>
      </c>
      <c r="C88" s="197"/>
      <c r="D88" s="73"/>
      <c r="E88" s="74"/>
      <c r="F88" s="125">
        <f>IF(ISBLANK(C88),0,IF(C88&gt;=Statement!$B$4,Statement!$F$4,Statement!$F$3))</f>
        <v>0</v>
      </c>
      <c r="G88" s="126" t="str">
        <f t="shared" si="10"/>
        <v>Select Rate</v>
      </c>
      <c r="H88" s="74"/>
      <c r="I88" s="74"/>
      <c r="J88" s="74"/>
      <c r="K88" s="126">
        <f t="shared" si="9"/>
        <v>0</v>
      </c>
      <c r="L88" s="127">
        <f t="shared" si="11"/>
      </c>
      <c r="N88" s="111"/>
    </row>
    <row r="89" spans="1:14" s="218" customFormat="1" ht="15.75">
      <c r="A89" s="161"/>
      <c r="B89" s="226">
        <f t="shared" si="8"/>
      </c>
      <c r="C89" s="197"/>
      <c r="D89" s="73"/>
      <c r="E89" s="74"/>
      <c r="F89" s="125">
        <f>IF(ISBLANK(C89),0,IF(C89&gt;=Statement!$B$4,Statement!$F$4,Statement!$F$3))</f>
        <v>0</v>
      </c>
      <c r="G89" s="126" t="str">
        <f t="shared" si="10"/>
        <v>Select Rate</v>
      </c>
      <c r="H89" s="74"/>
      <c r="I89" s="74"/>
      <c r="J89" s="74"/>
      <c r="K89" s="126">
        <f t="shared" si="9"/>
        <v>0</v>
      </c>
      <c r="L89" s="127">
        <f t="shared" si="11"/>
      </c>
      <c r="N89" s="111"/>
    </row>
    <row r="90" spans="1:14" s="218" customFormat="1" ht="15.75">
      <c r="A90" s="161"/>
      <c r="B90" s="226">
        <f t="shared" si="8"/>
      </c>
      <c r="C90" s="197"/>
      <c r="D90" s="73"/>
      <c r="E90" s="74"/>
      <c r="F90" s="125">
        <f>IF(ISBLANK(C90),0,IF(C90&gt;=Statement!$B$4,Statement!$F$4,Statement!$F$3))</f>
        <v>0</v>
      </c>
      <c r="G90" s="126" t="str">
        <f t="shared" si="10"/>
        <v>Select Rate</v>
      </c>
      <c r="H90" s="74"/>
      <c r="I90" s="74"/>
      <c r="J90" s="74"/>
      <c r="K90" s="126">
        <f t="shared" si="9"/>
        <v>0</v>
      </c>
      <c r="L90" s="127">
        <f t="shared" si="11"/>
      </c>
      <c r="N90" s="111"/>
    </row>
    <row r="91" spans="1:14" s="218" customFormat="1" ht="15.75">
      <c r="A91" s="161"/>
      <c r="B91" s="226">
        <f t="shared" si="8"/>
      </c>
      <c r="C91" s="197"/>
      <c r="D91" s="73"/>
      <c r="E91" s="74"/>
      <c r="F91" s="125">
        <f>IF(ISBLANK(C91),0,IF(C91&gt;=Statement!$B$4,Statement!$F$4,Statement!$F$3))</f>
        <v>0</v>
      </c>
      <c r="G91" s="126" t="str">
        <f t="shared" si="10"/>
        <v>Select Rate</v>
      </c>
      <c r="H91" s="74"/>
      <c r="I91" s="74"/>
      <c r="J91" s="74"/>
      <c r="K91" s="126">
        <f t="shared" si="9"/>
        <v>0</v>
      </c>
      <c r="L91" s="127">
        <f t="shared" si="11"/>
      </c>
      <c r="N91" s="111"/>
    </row>
    <row r="92" spans="1:14" s="218" customFormat="1" ht="15.75">
      <c r="A92" s="161"/>
      <c r="B92" s="226">
        <f t="shared" si="8"/>
      </c>
      <c r="C92" s="197"/>
      <c r="D92" s="73"/>
      <c r="E92" s="74"/>
      <c r="F92" s="125">
        <f>IF(ISBLANK(C92),0,IF(C92&gt;=Statement!$B$4,Statement!$F$4,Statement!$F$3))</f>
        <v>0</v>
      </c>
      <c r="G92" s="126" t="str">
        <f t="shared" si="10"/>
        <v>Select Rate</v>
      </c>
      <c r="H92" s="74"/>
      <c r="I92" s="74"/>
      <c r="J92" s="74"/>
      <c r="K92" s="126">
        <f t="shared" si="9"/>
        <v>0</v>
      </c>
      <c r="L92" s="127">
        <f t="shared" si="11"/>
      </c>
      <c r="N92" s="111"/>
    </row>
    <row r="93" spans="1:14" s="218" customFormat="1" ht="15.75">
      <c r="A93" s="161"/>
      <c r="B93" s="226">
        <f t="shared" si="8"/>
      </c>
      <c r="C93" s="197"/>
      <c r="D93" s="73"/>
      <c r="E93" s="74"/>
      <c r="F93" s="125">
        <f>IF(ISBLANK(C93),0,IF(C93&gt;=Statement!$B$4,Statement!$F$4,Statement!$F$3))</f>
        <v>0</v>
      </c>
      <c r="G93" s="126" t="str">
        <f t="shared" si="10"/>
        <v>Select Rate</v>
      </c>
      <c r="H93" s="74"/>
      <c r="I93" s="74"/>
      <c r="J93" s="74"/>
      <c r="K93" s="126">
        <f t="shared" si="9"/>
        <v>0</v>
      </c>
      <c r="L93" s="127">
        <f t="shared" si="11"/>
      </c>
      <c r="N93" s="111"/>
    </row>
    <row r="94" spans="1:14" s="218" customFormat="1" ht="15.75">
      <c r="A94" s="161"/>
      <c r="B94" s="226">
        <f t="shared" si="8"/>
      </c>
      <c r="C94" s="197"/>
      <c r="D94" s="73"/>
      <c r="E94" s="74"/>
      <c r="F94" s="125">
        <f>IF(ISBLANK(C94),0,IF(C94&gt;=Statement!$B$4,Statement!$F$4,Statement!$F$3))</f>
        <v>0</v>
      </c>
      <c r="G94" s="126" t="str">
        <f t="shared" si="10"/>
        <v>Select Rate</v>
      </c>
      <c r="H94" s="74"/>
      <c r="I94" s="74"/>
      <c r="J94" s="74"/>
      <c r="K94" s="126">
        <f t="shared" si="9"/>
        <v>0</v>
      </c>
      <c r="L94" s="127">
        <f t="shared" si="11"/>
      </c>
      <c r="N94" s="111"/>
    </row>
    <row r="95" spans="1:14" s="218" customFormat="1" ht="15.75">
      <c r="A95" s="161"/>
      <c r="B95" s="226">
        <f t="shared" si="8"/>
      </c>
      <c r="C95" s="197"/>
      <c r="D95" s="73"/>
      <c r="E95" s="74"/>
      <c r="F95" s="125">
        <f>IF(ISBLANK(C95),0,IF(C95&gt;=Statement!$B$4,Statement!$F$4,Statement!$F$3))</f>
        <v>0</v>
      </c>
      <c r="G95" s="126" t="str">
        <f t="shared" si="10"/>
        <v>Select Rate</v>
      </c>
      <c r="H95" s="74"/>
      <c r="I95" s="74"/>
      <c r="J95" s="74"/>
      <c r="K95" s="126">
        <f t="shared" si="9"/>
        <v>0</v>
      </c>
      <c r="L95" s="127">
        <f t="shared" si="11"/>
      </c>
      <c r="N95" s="111"/>
    </row>
    <row r="96" spans="1:14" s="218" customFormat="1" ht="15.75">
      <c r="A96" s="161"/>
      <c r="B96" s="226">
        <f t="shared" si="8"/>
      </c>
      <c r="C96" s="197"/>
      <c r="D96" s="73"/>
      <c r="E96" s="74"/>
      <c r="F96" s="125">
        <f>IF(ISBLANK(C96),0,IF(C96&gt;=Statement!$B$4,Statement!$F$4,Statement!$F$3))</f>
        <v>0</v>
      </c>
      <c r="G96" s="126" t="str">
        <f t="shared" si="10"/>
        <v>Select Rate</v>
      </c>
      <c r="H96" s="74"/>
      <c r="I96" s="74"/>
      <c r="J96" s="74"/>
      <c r="K96" s="126">
        <f t="shared" si="9"/>
        <v>0</v>
      </c>
      <c r="L96" s="127">
        <f t="shared" si="11"/>
      </c>
      <c r="N96" s="111"/>
    </row>
    <row r="97" spans="1:14" s="218" customFormat="1" ht="15.75">
      <c r="A97" s="161"/>
      <c r="B97" s="226">
        <f t="shared" si="8"/>
      </c>
      <c r="C97" s="197"/>
      <c r="D97" s="73"/>
      <c r="E97" s="74"/>
      <c r="F97" s="125">
        <f>IF(ISBLANK(C97),0,IF(C97&gt;=Statement!$B$4,Statement!$F$4,Statement!$F$3))</f>
        <v>0</v>
      </c>
      <c r="G97" s="126" t="str">
        <f t="shared" si="10"/>
        <v>Select Rate</v>
      </c>
      <c r="H97" s="74"/>
      <c r="I97" s="74"/>
      <c r="J97" s="74"/>
      <c r="K97" s="126">
        <f t="shared" si="9"/>
        <v>0</v>
      </c>
      <c r="L97" s="127">
        <f t="shared" si="11"/>
      </c>
      <c r="N97" s="111"/>
    </row>
    <row r="98" spans="1:14" s="218" customFormat="1" ht="15.75">
      <c r="A98" s="161"/>
      <c r="B98" s="226">
        <f t="shared" si="8"/>
      </c>
      <c r="C98" s="197"/>
      <c r="D98" s="73"/>
      <c r="E98" s="74"/>
      <c r="F98" s="125">
        <f>IF(ISBLANK(C98),0,IF(C98&gt;=Statement!$B$4,Statement!$F$4,Statement!$F$3))</f>
        <v>0</v>
      </c>
      <c r="G98" s="126" t="str">
        <f t="shared" si="10"/>
        <v>Select Rate</v>
      </c>
      <c r="H98" s="74"/>
      <c r="I98" s="74"/>
      <c r="J98" s="74"/>
      <c r="K98" s="126">
        <f t="shared" si="9"/>
        <v>0</v>
      </c>
      <c r="L98" s="127">
        <f t="shared" si="11"/>
      </c>
      <c r="N98" s="111"/>
    </row>
    <row r="99" spans="1:14" s="218" customFormat="1" ht="15.75">
      <c r="A99" s="161"/>
      <c r="B99" s="226">
        <f t="shared" si="8"/>
      </c>
      <c r="C99" s="197"/>
      <c r="D99" s="73"/>
      <c r="E99" s="74"/>
      <c r="F99" s="125">
        <f>IF(ISBLANK(C99),0,IF(C99&gt;=Statement!$B$4,Statement!$F$4,Statement!$F$3))</f>
        <v>0</v>
      </c>
      <c r="G99" s="126" t="str">
        <f t="shared" si="10"/>
        <v>Select Rate</v>
      </c>
      <c r="H99" s="74"/>
      <c r="I99" s="74"/>
      <c r="J99" s="74"/>
      <c r="K99" s="126">
        <f t="shared" si="9"/>
        <v>0</v>
      </c>
      <c r="L99" s="127">
        <f t="shared" si="11"/>
      </c>
      <c r="N99" s="111"/>
    </row>
    <row r="100" spans="1:14" s="218" customFormat="1" ht="15.75">
      <c r="A100" s="161"/>
      <c r="B100" s="226">
        <f t="shared" si="8"/>
      </c>
      <c r="C100" s="197"/>
      <c r="D100" s="73"/>
      <c r="E100" s="74"/>
      <c r="F100" s="125">
        <f>IF(ISBLANK(C100),0,IF(C100&gt;=Statement!$B$4,Statement!$F$4,Statement!$F$3))</f>
        <v>0</v>
      </c>
      <c r="G100" s="126" t="str">
        <f t="shared" si="10"/>
        <v>Select Rate</v>
      </c>
      <c r="H100" s="74"/>
      <c r="I100" s="74"/>
      <c r="J100" s="74"/>
      <c r="K100" s="126">
        <f t="shared" si="9"/>
        <v>0</v>
      </c>
      <c r="L100" s="127">
        <f t="shared" si="11"/>
      </c>
      <c r="N100" s="111"/>
    </row>
    <row r="101" spans="1:14" s="218" customFormat="1" ht="15.75">
      <c r="A101" s="161"/>
      <c r="B101" s="226">
        <f t="shared" si="8"/>
      </c>
      <c r="C101" s="197"/>
      <c r="D101" s="73"/>
      <c r="E101" s="74"/>
      <c r="F101" s="125">
        <f>IF(ISBLANK(C101),0,IF(C101&gt;=Statement!$B$4,Statement!$F$4,Statement!$F$3))</f>
        <v>0</v>
      </c>
      <c r="G101" s="126" t="str">
        <f t="shared" si="10"/>
        <v>Select Rate</v>
      </c>
      <c r="H101" s="74"/>
      <c r="I101" s="74"/>
      <c r="J101" s="74"/>
      <c r="K101" s="126">
        <f t="shared" si="9"/>
        <v>0</v>
      </c>
      <c r="L101" s="127">
        <f t="shared" si="11"/>
      </c>
      <c r="N101" s="111"/>
    </row>
    <row r="102" spans="1:14" s="218" customFormat="1" ht="15.75">
      <c r="A102" s="161"/>
      <c r="B102" s="226">
        <f t="shared" si="8"/>
      </c>
      <c r="C102" s="197"/>
      <c r="D102" s="73"/>
      <c r="E102" s="74"/>
      <c r="F102" s="125">
        <f>IF(ISBLANK(C102),0,IF(C102&gt;=Statement!$B$4,Statement!$F$4,Statement!$F$3))</f>
        <v>0</v>
      </c>
      <c r="G102" s="126" t="str">
        <f t="shared" si="10"/>
        <v>Select Rate</v>
      </c>
      <c r="H102" s="74"/>
      <c r="I102" s="74"/>
      <c r="J102" s="74"/>
      <c r="K102" s="126">
        <f t="shared" si="9"/>
        <v>0</v>
      </c>
      <c r="L102" s="127">
        <f t="shared" si="11"/>
      </c>
      <c r="N102" s="111"/>
    </row>
    <row r="103" spans="1:14" s="218" customFormat="1" ht="15.75">
      <c r="A103" s="161"/>
      <c r="B103" s="226">
        <f t="shared" si="8"/>
      </c>
      <c r="C103" s="197"/>
      <c r="D103" s="73"/>
      <c r="E103" s="74"/>
      <c r="F103" s="125">
        <f>IF(ISBLANK(C103),0,IF(C103&gt;=Statement!$B$4,Statement!$F$4,Statement!$F$3))</f>
        <v>0</v>
      </c>
      <c r="G103" s="126" t="str">
        <f t="shared" si="10"/>
        <v>Select Rate</v>
      </c>
      <c r="H103" s="74"/>
      <c r="I103" s="74"/>
      <c r="J103" s="74"/>
      <c r="K103" s="126">
        <f t="shared" si="9"/>
        <v>0</v>
      </c>
      <c r="L103" s="127">
        <f t="shared" si="11"/>
      </c>
      <c r="N103" s="111"/>
    </row>
    <row r="104" spans="1:14" s="218" customFormat="1" ht="15.75">
      <c r="A104" s="161"/>
      <c r="B104" s="226">
        <f t="shared" si="8"/>
      </c>
      <c r="C104" s="197"/>
      <c r="D104" s="73"/>
      <c r="E104" s="74"/>
      <c r="F104" s="125">
        <f>IF(ISBLANK(C104),0,IF(C104&gt;=Statement!$B$4,Statement!$F$4,Statement!$F$3))</f>
        <v>0</v>
      </c>
      <c r="G104" s="126" t="str">
        <f t="shared" si="10"/>
        <v>Select Rate</v>
      </c>
      <c r="H104" s="74"/>
      <c r="I104" s="74"/>
      <c r="J104" s="74"/>
      <c r="K104" s="126">
        <f t="shared" si="9"/>
        <v>0</v>
      </c>
      <c r="L104" s="127">
        <f t="shared" si="11"/>
      </c>
      <c r="N104" s="111"/>
    </row>
    <row r="105" spans="1:14" s="218" customFormat="1" ht="15.75">
      <c r="A105" s="161"/>
      <c r="B105" s="226">
        <f t="shared" si="8"/>
      </c>
      <c r="C105" s="197"/>
      <c r="D105" s="73"/>
      <c r="E105" s="74"/>
      <c r="F105" s="125">
        <f>IF(ISBLANK(C105),0,IF(C105&gt;=Statement!$B$4,Statement!$F$4,Statement!$F$3))</f>
        <v>0</v>
      </c>
      <c r="G105" s="126" t="str">
        <f t="shared" si="10"/>
        <v>Select Rate</v>
      </c>
      <c r="H105" s="74"/>
      <c r="I105" s="74"/>
      <c r="J105" s="74"/>
      <c r="K105" s="126">
        <f t="shared" si="9"/>
        <v>0</v>
      </c>
      <c r="L105" s="127">
        <f t="shared" si="11"/>
      </c>
      <c r="N105" s="111"/>
    </row>
    <row r="106" spans="1:14" s="218" customFormat="1" ht="15.75">
      <c r="A106" s="161"/>
      <c r="B106" s="226">
        <f t="shared" si="8"/>
      </c>
      <c r="C106" s="197"/>
      <c r="D106" s="73"/>
      <c r="E106" s="74"/>
      <c r="F106" s="125">
        <f>IF(ISBLANK(C106),0,IF(C106&gt;=Statement!$B$4,Statement!$F$4,Statement!$F$3))</f>
        <v>0</v>
      </c>
      <c r="G106" s="126" t="str">
        <f t="shared" si="10"/>
        <v>Select Rate</v>
      </c>
      <c r="H106" s="74"/>
      <c r="I106" s="74"/>
      <c r="J106" s="74"/>
      <c r="K106" s="126">
        <f t="shared" si="9"/>
        <v>0</v>
      </c>
      <c r="L106" s="127">
        <f t="shared" si="11"/>
      </c>
      <c r="N106" s="111"/>
    </row>
    <row r="107" spans="1:14" s="218" customFormat="1" ht="15.75">
      <c r="A107" s="161"/>
      <c r="B107" s="226">
        <f t="shared" si="8"/>
      </c>
      <c r="C107" s="197"/>
      <c r="D107" s="73"/>
      <c r="E107" s="74"/>
      <c r="F107" s="125">
        <f>IF(ISBLANK(C107),0,IF(C107&gt;=Statement!$B$4,Statement!$F$4,Statement!$F$3))</f>
        <v>0</v>
      </c>
      <c r="G107" s="126" t="str">
        <f t="shared" si="10"/>
        <v>Select Rate</v>
      </c>
      <c r="H107" s="74"/>
      <c r="I107" s="74"/>
      <c r="J107" s="74"/>
      <c r="K107" s="126">
        <f t="shared" si="9"/>
        <v>0</v>
      </c>
      <c r="L107" s="127">
        <f t="shared" si="11"/>
      </c>
      <c r="N107" s="111"/>
    </row>
    <row r="108" spans="1:14" s="218" customFormat="1" ht="15.75">
      <c r="A108" s="161"/>
      <c r="B108" s="226">
        <f t="shared" si="8"/>
      </c>
      <c r="C108" s="197"/>
      <c r="D108" s="73"/>
      <c r="E108" s="74"/>
      <c r="F108" s="125">
        <f>IF(ISBLANK(C108),0,IF(C108&gt;=Statement!$B$4,Statement!$F$4,Statement!$F$3))</f>
        <v>0</v>
      </c>
      <c r="G108" s="126" t="str">
        <f t="shared" si="10"/>
        <v>Select Rate</v>
      </c>
      <c r="H108" s="74"/>
      <c r="I108" s="74"/>
      <c r="J108" s="74"/>
      <c r="K108" s="126">
        <f t="shared" si="9"/>
        <v>0</v>
      </c>
      <c r="L108" s="127">
        <f t="shared" si="11"/>
      </c>
      <c r="N108" s="111"/>
    </row>
    <row r="109" spans="1:14" s="218" customFormat="1" ht="15.75">
      <c r="A109" s="161"/>
      <c r="B109" s="226">
        <f t="shared" si="8"/>
      </c>
      <c r="C109" s="197"/>
      <c r="D109" s="73"/>
      <c r="E109" s="74"/>
      <c r="F109" s="125">
        <f>IF(ISBLANK(C109),0,IF(C109&gt;=Statement!$B$4,Statement!$F$4,Statement!$F$3))</f>
        <v>0</v>
      </c>
      <c r="G109" s="126" t="str">
        <f t="shared" si="10"/>
        <v>Select Rate</v>
      </c>
      <c r="H109" s="74"/>
      <c r="I109" s="74"/>
      <c r="J109" s="74"/>
      <c r="K109" s="126">
        <f t="shared" si="9"/>
        <v>0</v>
      </c>
      <c r="L109" s="127">
        <f t="shared" si="11"/>
      </c>
      <c r="N109" s="111"/>
    </row>
    <row r="110" spans="1:14" s="218" customFormat="1" ht="15.75">
      <c r="A110" s="161"/>
      <c r="B110" s="226">
        <f t="shared" si="8"/>
      </c>
      <c r="C110" s="197"/>
      <c r="D110" s="73"/>
      <c r="E110" s="74"/>
      <c r="F110" s="125">
        <f>IF(ISBLANK(C110),0,IF(C110&gt;=Statement!$B$4,Statement!$F$4,Statement!$F$3))</f>
        <v>0</v>
      </c>
      <c r="G110" s="126" t="str">
        <f t="shared" si="10"/>
        <v>Select Rate</v>
      </c>
      <c r="H110" s="74"/>
      <c r="I110" s="74"/>
      <c r="J110" s="74"/>
      <c r="K110" s="126">
        <f t="shared" si="9"/>
        <v>0</v>
      </c>
      <c r="L110" s="127">
        <f t="shared" si="11"/>
      </c>
      <c r="N110" s="111"/>
    </row>
    <row r="111" spans="1:14" s="218" customFormat="1" ht="15.75">
      <c r="A111" s="161"/>
      <c r="B111" s="226">
        <f t="shared" si="8"/>
      </c>
      <c r="C111" s="197"/>
      <c r="D111" s="73"/>
      <c r="E111" s="74"/>
      <c r="F111" s="125">
        <f>IF(ISBLANK(C111),0,IF(C111&gt;=Statement!$B$4,Statement!$F$4,Statement!$F$3))</f>
        <v>0</v>
      </c>
      <c r="G111" s="126" t="str">
        <f t="shared" si="10"/>
        <v>Select Rate</v>
      </c>
      <c r="H111" s="74"/>
      <c r="I111" s="74"/>
      <c r="J111" s="74"/>
      <c r="K111" s="126">
        <f t="shared" si="9"/>
        <v>0</v>
      </c>
      <c r="L111" s="127">
        <f t="shared" si="11"/>
      </c>
      <c r="N111" s="111"/>
    </row>
    <row r="112" spans="1:14" s="218" customFormat="1" ht="15.75">
      <c r="A112" s="161"/>
      <c r="B112" s="226">
        <f t="shared" si="8"/>
      </c>
      <c r="C112" s="197"/>
      <c r="D112" s="73"/>
      <c r="E112" s="74"/>
      <c r="F112" s="125">
        <f>IF(ISBLANK(C112),0,IF(C112&gt;=Statement!$B$4,Statement!$F$4,Statement!$F$3))</f>
        <v>0</v>
      </c>
      <c r="G112" s="126" t="str">
        <f t="shared" si="10"/>
        <v>Select Rate</v>
      </c>
      <c r="H112" s="74"/>
      <c r="I112" s="74"/>
      <c r="J112" s="74"/>
      <c r="K112" s="126">
        <f t="shared" si="9"/>
        <v>0</v>
      </c>
      <c r="L112" s="127">
        <f t="shared" si="11"/>
      </c>
      <c r="N112" s="111"/>
    </row>
    <row r="113" spans="1:14" s="218" customFormat="1" ht="15.75">
      <c r="A113" s="161"/>
      <c r="B113" s="226">
        <f t="shared" si="8"/>
      </c>
      <c r="C113" s="197"/>
      <c r="D113" s="73"/>
      <c r="E113" s="74"/>
      <c r="F113" s="125">
        <f>IF(ISBLANK(C113),0,IF(C113&gt;=Statement!$B$4,Statement!$F$4,Statement!$F$3))</f>
        <v>0</v>
      </c>
      <c r="G113" s="126" t="str">
        <f t="shared" si="10"/>
        <v>Select Rate</v>
      </c>
      <c r="H113" s="74"/>
      <c r="I113" s="74"/>
      <c r="J113" s="74"/>
      <c r="K113" s="126">
        <f t="shared" si="9"/>
        <v>0</v>
      </c>
      <c r="L113" s="127">
        <f t="shared" si="11"/>
      </c>
      <c r="N113" s="111"/>
    </row>
    <row r="114" spans="1:14" s="218" customFormat="1" ht="15.75">
      <c r="A114" s="161"/>
      <c r="B114" s="226">
        <f t="shared" si="8"/>
      </c>
      <c r="C114" s="197"/>
      <c r="D114" s="73"/>
      <c r="E114" s="74"/>
      <c r="F114" s="125">
        <f>IF(ISBLANK(C114),0,IF(C114&gt;=Statement!$B$4,Statement!$F$4,Statement!$F$3))</f>
        <v>0</v>
      </c>
      <c r="G114" s="126" t="str">
        <f t="shared" si="10"/>
        <v>Select Rate</v>
      </c>
      <c r="H114" s="74"/>
      <c r="I114" s="74"/>
      <c r="J114" s="74"/>
      <c r="K114" s="126">
        <f t="shared" si="9"/>
        <v>0</v>
      </c>
      <c r="L114" s="127">
        <f t="shared" si="11"/>
      </c>
      <c r="N114" s="111"/>
    </row>
    <row r="115" spans="1:14" s="218" customFormat="1" ht="15.75">
      <c r="A115" s="161"/>
      <c r="B115" s="226">
        <f t="shared" si="8"/>
      </c>
      <c r="C115" s="197"/>
      <c r="D115" s="73"/>
      <c r="E115" s="74"/>
      <c r="F115" s="125">
        <f>IF(ISBLANK(C115),0,IF(C115&gt;=Statement!$B$4,Statement!$F$4,Statement!$F$3))</f>
        <v>0</v>
      </c>
      <c r="G115" s="126" t="str">
        <f t="shared" si="10"/>
        <v>Select Rate</v>
      </c>
      <c r="H115" s="74"/>
      <c r="I115" s="74"/>
      <c r="J115" s="74"/>
      <c r="K115" s="126">
        <f t="shared" si="9"/>
        <v>0</v>
      </c>
      <c r="L115" s="127">
        <f t="shared" si="11"/>
      </c>
      <c r="N115" s="111"/>
    </row>
    <row r="116" spans="1:14" s="218" customFormat="1" ht="16.5" thickBot="1">
      <c r="A116" s="162"/>
      <c r="B116" s="193">
        <f t="shared" si="8"/>
      </c>
      <c r="C116" s="198"/>
      <c r="D116" s="75"/>
      <c r="E116" s="76"/>
      <c r="F116" s="178">
        <f>IF(ISBLANK(C116),0,IF(C116&gt;=Statement!$B$4,Statement!$F$4,Statement!$F$3))</f>
        <v>0</v>
      </c>
      <c r="G116" s="235" t="str">
        <f>IF(F116=0,"Select Rate",E116*F116)</f>
        <v>Select Rate</v>
      </c>
      <c r="H116" s="76"/>
      <c r="I116" s="76"/>
      <c r="J116" s="76"/>
      <c r="K116" s="128">
        <f t="shared" si="9"/>
        <v>0</v>
      </c>
      <c r="L116" s="129">
        <f t="shared" si="11"/>
      </c>
      <c r="N116" s="111"/>
    </row>
  </sheetData>
  <sheetProtection password="E936" sheet="1" selectLockedCells="1" autoFilter="0"/>
  <protectedRanges>
    <protectedRange sqref="L20" name="nonzero_1"/>
  </protectedRanges>
  <autoFilter ref="L20:L116"/>
  <mergeCells count="3">
    <mergeCell ref="B2:F2"/>
    <mergeCell ref="B18:L18"/>
    <mergeCell ref="L20:M20"/>
  </mergeCells>
  <dataValidations count="7">
    <dataValidation type="date" operator="greaterThanOrEqual" allowBlank="1" showInputMessage="1" showErrorMessage="1" prompt="Please enter one date per line.  Please use the format of mm/dd/yy." errorTitle="Invalid date" error="Sorry, you must enter a single date on/after 1/1/2009 on each line." sqref="C21:C116">
      <formula1>39814</formula1>
    </dataValidation>
    <dataValidation allowBlank="1" showInputMessage="1" showErrorMessage="1" promptTitle="Activity Description &amp; Location" prompt="Please provide a short description and location of the activity for which you wish to be reimbursed.&#10;&#10;" sqref="D21"/>
    <dataValidation errorStyle="information" type="list" allowBlank="1" showDropDown="1" showInputMessage="1" showErrorMessage="1" prompt="Reimbursements for this activity should include costs for administaring/providing training.  Travel costs for attending a training as a &quot;student&quot; should be listed in the &quot;Counseling Activities&quot; tab." sqref="B21:B23">
      <formula1>"Tvalue"</formula1>
    </dataValidation>
    <dataValidation type="list" allowBlank="1" showInputMessage="1" showErrorMessage="1" promptTitle="Activity Listing" prompt="Please identify the activity for which you wish to receive reimbursement by using the arrow to select from the predefined listing of activities.&#10;&#10;This arrow is located near the upper right corner of this message." error="You need to select from one of the previously identified activities.  Please try again." sqref="A21:A116">
      <formula1>$N$2:$N$11</formula1>
    </dataValidation>
    <dataValidation allowBlank="1" showInputMessage="1" showErrorMessage="1" promptTitle="Printing Recommendation" prompt="To conserve paper and ink, when you have completed all entries in this form, select &quot;Non Blanks&quot; from the dropdown menu (arrow to the right of the orange shaded box) to hide all unused rows.&#10;&#10;If you are using Excel 2007 and later, uncheck &quot;Blanks.&quot;" sqref="L20:M20"/>
    <dataValidation allowBlank="1" showInputMessage="1" showErrorMessage="1" promptTitle="Activity Description &amp; Location" prompt="Please provide a short description and location of the activity for which you wish to be reimbursed." sqref="D22:D116"/>
    <dataValidation allowBlank="1" showInputMessage="1" showErrorMessage="1" prompt="Mileage rate can be selected on Statement Worksheet. " sqref="G22:G115"/>
  </dataValidations>
  <printOptions horizontalCentered="1"/>
  <pageMargins left="0.25" right="0.25" top="0.57" bottom="0.5" header="0.2" footer="0.25"/>
  <pageSetup fitToHeight="0" fitToWidth="1" horizontalDpi="600" verticalDpi="600" orientation="landscape" scale="86" r:id="rId1"/>
  <headerFooter alignWithMargins="0">
    <oddHeader>&amp;C&amp;"Arial Black,Regular"&amp;16AARP Tax-Aide Leadership Expense Statement:  Travel Expenses - &amp;D</oddHeader>
    <oddFooter>&amp;CPage &amp;P of &amp;N</oddFooter>
  </headerFooter>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B175"/>
  <sheetViews>
    <sheetView showGridLines="0" zoomScale="75" zoomScaleNormal="75" zoomScalePageLayoutView="0" workbookViewId="0" topLeftCell="A1">
      <pane ySplit="20" topLeftCell="A21" activePane="bottomLeft" state="frozen"/>
      <selection pane="topLeft" activeCell="N27" sqref="N27"/>
      <selection pane="bottomLeft" activeCell="I21" sqref="I21:J21"/>
    </sheetView>
  </sheetViews>
  <sheetFormatPr defaultColWidth="0" defaultRowHeight="12" customHeight="1"/>
  <cols>
    <col min="1" max="1" width="54.57421875" style="97" customWidth="1"/>
    <col min="2" max="2" width="10.00390625" style="169" customWidth="1"/>
    <col min="3" max="3" width="13.00390625" style="169" customWidth="1"/>
    <col min="4" max="4" width="47.28125" style="169" customWidth="1"/>
    <col min="5" max="8" width="14.00390625" style="168" customWidth="1"/>
    <col min="9" max="9" width="14.7109375" style="169" customWidth="1"/>
    <col min="10" max="10" width="12.7109375" style="166" hidden="1" customWidth="1"/>
    <col min="11" max="55" width="12.7109375" style="166" customWidth="1"/>
    <col min="56" max="68" width="0" style="166" hidden="1" customWidth="1"/>
    <col min="69" max="69" width="19.57421875" style="166" customWidth="1"/>
    <col min="70" max="226" width="0.13671875" style="166" customWidth="1"/>
    <col min="227" max="16384" width="0" style="166" hidden="1" customWidth="1"/>
  </cols>
  <sheetData>
    <row r="1" spans="1:9" ht="18" customHeight="1" thickBot="1">
      <c r="A1" s="94"/>
      <c r="B1" s="95" t="s">
        <v>162</v>
      </c>
      <c r="C1" s="165"/>
      <c r="D1" s="158">
        <f>Statement!D8</f>
        <v>0</v>
      </c>
      <c r="E1" s="194">
        <f>Statement!C10</f>
        <v>0</v>
      </c>
      <c r="F1" s="179"/>
      <c r="G1" s="179"/>
      <c r="H1" s="179"/>
      <c r="I1" s="179"/>
    </row>
    <row r="2" spans="1:236" s="181" customFormat="1" ht="15.75" hidden="1" thickTop="1">
      <c r="A2" s="98"/>
      <c r="B2" s="357" t="s">
        <v>178</v>
      </c>
      <c r="C2" s="357"/>
      <c r="D2" s="357"/>
      <c r="E2" s="357"/>
      <c r="F2" s="357"/>
      <c r="G2" s="357"/>
      <c r="H2" s="357"/>
      <c r="I2" s="357"/>
      <c r="J2" s="67" t="s">
        <v>86</v>
      </c>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c r="FV2" s="180"/>
      <c r="FW2" s="180"/>
      <c r="FX2" s="180"/>
      <c r="FY2" s="180"/>
      <c r="FZ2" s="180"/>
      <c r="GA2" s="180"/>
      <c r="GB2" s="180"/>
      <c r="GC2" s="180"/>
      <c r="GD2" s="180"/>
      <c r="GE2" s="180"/>
      <c r="GF2" s="180"/>
      <c r="GG2" s="180"/>
      <c r="GH2" s="180"/>
      <c r="GI2" s="180"/>
      <c r="GJ2" s="180"/>
      <c r="GK2" s="180"/>
      <c r="GL2" s="180"/>
      <c r="GM2" s="180"/>
      <c r="GN2" s="180"/>
      <c r="GO2" s="180"/>
      <c r="GP2" s="180"/>
      <c r="GQ2" s="180"/>
      <c r="GR2" s="180"/>
      <c r="GS2" s="180"/>
      <c r="GT2" s="180"/>
      <c r="GU2" s="180"/>
      <c r="GV2" s="180"/>
      <c r="GW2" s="180"/>
      <c r="GX2" s="180"/>
      <c r="GY2" s="180"/>
      <c r="GZ2" s="180"/>
      <c r="HA2" s="180"/>
      <c r="HB2" s="180"/>
      <c r="HC2" s="180"/>
      <c r="HD2" s="180"/>
      <c r="HE2" s="180"/>
      <c r="HF2" s="180"/>
      <c r="HG2" s="180"/>
      <c r="HH2" s="180"/>
      <c r="HI2" s="180"/>
      <c r="HJ2" s="180"/>
      <c r="HK2" s="180"/>
      <c r="HL2" s="180"/>
      <c r="HM2" s="180"/>
      <c r="HN2" s="180"/>
      <c r="HO2" s="180"/>
      <c r="HP2" s="180"/>
      <c r="HQ2" s="180"/>
      <c r="HR2" s="180"/>
      <c r="HS2" s="180"/>
      <c r="HT2" s="180"/>
      <c r="HU2" s="180"/>
      <c r="HV2" s="180"/>
      <c r="HW2" s="180"/>
      <c r="HX2" s="180"/>
      <c r="HY2" s="180"/>
      <c r="HZ2" s="180"/>
      <c r="IA2" s="180"/>
      <c r="IB2" s="180"/>
    </row>
    <row r="3" spans="1:236" s="181" customFormat="1" ht="15.75" hidden="1">
      <c r="A3" s="98"/>
      <c r="B3" s="113"/>
      <c r="C3" s="183" t="s">
        <v>24</v>
      </c>
      <c r="D3" s="183" t="s">
        <v>194</v>
      </c>
      <c r="E3" s="184">
        <f>SUMIF($B$22:$B$117,C3,I$22:I$117)</f>
        <v>0</v>
      </c>
      <c r="F3" s="185" t="s">
        <v>33</v>
      </c>
      <c r="G3" s="185" t="s">
        <v>200</v>
      </c>
      <c r="H3" s="185"/>
      <c r="I3" s="184">
        <f>SUMIF($B$22:$B$117,F3,I$22:I$117)</f>
        <v>0</v>
      </c>
      <c r="J3" s="65" t="s">
        <v>87</v>
      </c>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c r="EK3" s="180"/>
      <c r="EL3" s="180"/>
      <c r="EM3" s="180"/>
      <c r="EN3" s="180"/>
      <c r="EO3" s="180"/>
      <c r="EP3" s="180"/>
      <c r="EQ3" s="180"/>
      <c r="ER3" s="180"/>
      <c r="ES3" s="180"/>
      <c r="ET3" s="180"/>
      <c r="EU3" s="180"/>
      <c r="EV3" s="180"/>
      <c r="EW3" s="180"/>
      <c r="EX3" s="180"/>
      <c r="EY3" s="180"/>
      <c r="EZ3" s="180"/>
      <c r="FA3" s="180"/>
      <c r="FB3" s="180"/>
      <c r="FC3" s="180"/>
      <c r="FD3" s="180"/>
      <c r="FE3" s="180"/>
      <c r="FF3" s="180"/>
      <c r="FG3" s="180"/>
      <c r="FH3" s="180"/>
      <c r="FI3" s="180"/>
      <c r="FJ3" s="180"/>
      <c r="FK3" s="180"/>
      <c r="FL3" s="180"/>
      <c r="FM3" s="180"/>
      <c r="FN3" s="180"/>
      <c r="FO3" s="180"/>
      <c r="FP3" s="180"/>
      <c r="FQ3" s="180"/>
      <c r="FR3" s="180"/>
      <c r="FS3" s="180"/>
      <c r="FT3" s="180"/>
      <c r="FU3" s="180"/>
      <c r="FV3" s="180"/>
      <c r="FW3" s="180"/>
      <c r="FX3" s="180"/>
      <c r="FY3" s="180"/>
      <c r="FZ3" s="180"/>
      <c r="GA3" s="180"/>
      <c r="GB3" s="180"/>
      <c r="GC3" s="180"/>
      <c r="GD3" s="180"/>
      <c r="GE3" s="180"/>
      <c r="GF3" s="180"/>
      <c r="GG3" s="180"/>
      <c r="GH3" s="180"/>
      <c r="GI3" s="180"/>
      <c r="GJ3" s="180"/>
      <c r="GK3" s="180"/>
      <c r="GL3" s="180"/>
      <c r="GM3" s="180"/>
      <c r="GN3" s="180"/>
      <c r="GO3" s="180"/>
      <c r="GP3" s="180"/>
      <c r="GQ3" s="180"/>
      <c r="GR3" s="180"/>
      <c r="GS3" s="180"/>
      <c r="GT3" s="180"/>
      <c r="GU3" s="180"/>
      <c r="GV3" s="180"/>
      <c r="GW3" s="180"/>
      <c r="GX3" s="180"/>
      <c r="GY3" s="180"/>
      <c r="GZ3" s="180"/>
      <c r="HA3" s="180"/>
      <c r="HB3" s="180"/>
      <c r="HC3" s="180"/>
      <c r="HD3" s="180"/>
      <c r="HE3" s="180"/>
      <c r="HF3" s="180"/>
      <c r="HG3" s="180"/>
      <c r="HH3" s="180"/>
      <c r="HI3" s="180"/>
      <c r="HJ3" s="180"/>
      <c r="HK3" s="180"/>
      <c r="HL3" s="180"/>
      <c r="HM3" s="180"/>
      <c r="HN3" s="180"/>
      <c r="HO3" s="180"/>
      <c r="HP3" s="180"/>
      <c r="HQ3" s="180"/>
      <c r="HR3" s="180"/>
      <c r="HS3" s="180"/>
      <c r="HT3" s="180"/>
      <c r="HU3" s="180"/>
      <c r="HV3" s="180"/>
      <c r="HW3" s="180"/>
      <c r="HX3" s="180"/>
      <c r="HY3" s="180"/>
      <c r="HZ3" s="180"/>
      <c r="IA3" s="180"/>
      <c r="IB3" s="180"/>
    </row>
    <row r="4" spans="1:236" s="181" customFormat="1" ht="15.75" hidden="1">
      <c r="A4" s="98"/>
      <c r="B4" s="113"/>
      <c r="C4" s="183" t="s">
        <v>38</v>
      </c>
      <c r="D4" s="183" t="s">
        <v>196</v>
      </c>
      <c r="E4" s="184">
        <f>SUMIF($B$22:$B$117,C4,I$22:I$117)</f>
        <v>0</v>
      </c>
      <c r="F4" s="186" t="s">
        <v>36</v>
      </c>
      <c r="G4" s="186" t="s">
        <v>201</v>
      </c>
      <c r="H4" s="186"/>
      <c r="I4" s="184">
        <f>SUMIF($B$22:$B$117,F4,I$22:I$117)</f>
        <v>0</v>
      </c>
      <c r="J4" s="66" t="s">
        <v>89</v>
      </c>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c r="FF4" s="180"/>
      <c r="FG4" s="180"/>
      <c r="FH4" s="180"/>
      <c r="FI4" s="180"/>
      <c r="FJ4" s="180"/>
      <c r="FK4" s="180"/>
      <c r="FL4" s="180"/>
      <c r="FM4" s="180"/>
      <c r="FN4" s="180"/>
      <c r="FO4" s="180"/>
      <c r="FP4" s="180"/>
      <c r="FQ4" s="180"/>
      <c r="FR4" s="180"/>
      <c r="FS4" s="180"/>
      <c r="FT4" s="180"/>
      <c r="FU4" s="180"/>
      <c r="FV4" s="180"/>
      <c r="FW4" s="180"/>
      <c r="FX4" s="180"/>
      <c r="FY4" s="180"/>
      <c r="FZ4" s="180"/>
      <c r="GA4" s="180"/>
      <c r="GB4" s="180"/>
      <c r="GC4" s="180"/>
      <c r="GD4" s="180"/>
      <c r="GE4" s="180"/>
      <c r="GF4" s="180"/>
      <c r="GG4" s="180"/>
      <c r="GH4" s="180"/>
      <c r="GI4" s="180"/>
      <c r="GJ4" s="180"/>
      <c r="GK4" s="180"/>
      <c r="GL4" s="180"/>
      <c r="GM4" s="180"/>
      <c r="GN4" s="180"/>
      <c r="GO4" s="180"/>
      <c r="GP4" s="180"/>
      <c r="GQ4" s="180"/>
      <c r="GR4" s="180"/>
      <c r="GS4" s="180"/>
      <c r="GT4" s="180"/>
      <c r="GU4" s="180"/>
      <c r="GV4" s="180"/>
      <c r="GW4" s="180"/>
      <c r="GX4" s="180"/>
      <c r="GY4" s="180"/>
      <c r="GZ4" s="180"/>
      <c r="HA4" s="180"/>
      <c r="HB4" s="180"/>
      <c r="HC4" s="180"/>
      <c r="HD4" s="180"/>
      <c r="HE4" s="180"/>
      <c r="HF4" s="180"/>
      <c r="HG4" s="180"/>
      <c r="HH4" s="180"/>
      <c r="HI4" s="180"/>
      <c r="HJ4" s="180"/>
      <c r="HK4" s="180"/>
      <c r="HL4" s="180"/>
      <c r="HM4" s="180"/>
      <c r="HN4" s="180"/>
      <c r="HO4" s="180"/>
      <c r="HP4" s="180"/>
      <c r="HQ4" s="180"/>
      <c r="HR4" s="180"/>
      <c r="HS4" s="180"/>
      <c r="HT4" s="180"/>
      <c r="HU4" s="180"/>
      <c r="HV4" s="180"/>
      <c r="HW4" s="180"/>
      <c r="HX4" s="180"/>
      <c r="HY4" s="180"/>
      <c r="HZ4" s="180"/>
      <c r="IA4" s="180"/>
      <c r="IB4" s="180"/>
    </row>
    <row r="5" spans="1:236" s="181" customFormat="1" ht="15.75" hidden="1">
      <c r="A5" s="98"/>
      <c r="B5" s="113"/>
      <c r="C5" s="186" t="s">
        <v>35</v>
      </c>
      <c r="D5" s="186" t="s">
        <v>193</v>
      </c>
      <c r="E5" s="184">
        <f>SUMIF($B$22:$B$117,C5,I$22:I$117)</f>
        <v>0</v>
      </c>
      <c r="F5" s="186" t="s">
        <v>20</v>
      </c>
      <c r="G5" s="186" t="s">
        <v>202</v>
      </c>
      <c r="H5" s="186"/>
      <c r="I5" s="184">
        <f>SUM(I8:I15)</f>
        <v>0</v>
      </c>
      <c r="J5" s="65" t="s">
        <v>91</v>
      </c>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c r="DM5" s="180"/>
      <c r="DN5" s="180"/>
      <c r="DO5" s="180"/>
      <c r="DP5" s="180"/>
      <c r="DQ5" s="180"/>
      <c r="DR5" s="180"/>
      <c r="DS5" s="180"/>
      <c r="DT5" s="180"/>
      <c r="DU5" s="180"/>
      <c r="DV5" s="180"/>
      <c r="DW5" s="180"/>
      <c r="DX5" s="180"/>
      <c r="DY5" s="180"/>
      <c r="DZ5" s="180"/>
      <c r="EA5" s="180"/>
      <c r="EB5" s="180"/>
      <c r="EC5" s="180"/>
      <c r="ED5" s="180"/>
      <c r="EE5" s="180"/>
      <c r="EF5" s="180"/>
      <c r="EG5" s="180"/>
      <c r="EH5" s="180"/>
      <c r="EI5" s="180"/>
      <c r="EJ5" s="180"/>
      <c r="EK5" s="180"/>
      <c r="EL5" s="180"/>
      <c r="EM5" s="180"/>
      <c r="EN5" s="180"/>
      <c r="EO5" s="180"/>
      <c r="EP5" s="180"/>
      <c r="EQ5" s="180"/>
      <c r="ER5" s="180"/>
      <c r="ES5" s="180"/>
      <c r="ET5" s="180"/>
      <c r="EU5" s="180"/>
      <c r="EV5" s="180"/>
      <c r="EW5" s="180"/>
      <c r="EX5" s="180"/>
      <c r="EY5" s="180"/>
      <c r="EZ5" s="180"/>
      <c r="FA5" s="180"/>
      <c r="FB5" s="180"/>
      <c r="FC5" s="180"/>
      <c r="FD5" s="180"/>
      <c r="FE5" s="180"/>
      <c r="FF5" s="180"/>
      <c r="FG5" s="180"/>
      <c r="FH5" s="180"/>
      <c r="FI5" s="180"/>
      <c r="FJ5" s="180"/>
      <c r="FK5" s="180"/>
      <c r="FL5" s="180"/>
      <c r="FM5" s="180"/>
      <c r="FN5" s="180"/>
      <c r="FO5" s="180"/>
      <c r="FP5" s="180"/>
      <c r="FQ5" s="180"/>
      <c r="FR5" s="180"/>
      <c r="FS5" s="180"/>
      <c r="FT5" s="180"/>
      <c r="FU5" s="180"/>
      <c r="FV5" s="180"/>
      <c r="FW5" s="180"/>
      <c r="FX5" s="180"/>
      <c r="FY5" s="180"/>
      <c r="FZ5" s="180"/>
      <c r="GA5" s="180"/>
      <c r="GB5" s="180"/>
      <c r="GC5" s="180"/>
      <c r="GD5" s="180"/>
      <c r="GE5" s="180"/>
      <c r="GF5" s="180"/>
      <c r="GG5" s="180"/>
      <c r="GH5" s="180"/>
      <c r="GI5" s="180"/>
      <c r="GJ5" s="180"/>
      <c r="GK5" s="180"/>
      <c r="GL5" s="180"/>
      <c r="GM5" s="180"/>
      <c r="GN5" s="180"/>
      <c r="GO5" s="180"/>
      <c r="GP5" s="180"/>
      <c r="GQ5" s="180"/>
      <c r="GR5" s="180"/>
      <c r="GS5" s="180"/>
      <c r="GT5" s="180"/>
      <c r="GU5" s="180"/>
      <c r="GV5" s="180"/>
      <c r="GW5" s="180"/>
      <c r="GX5" s="180"/>
      <c r="GY5" s="180"/>
      <c r="GZ5" s="180"/>
      <c r="HA5" s="180"/>
      <c r="HB5" s="180"/>
      <c r="HC5" s="180"/>
      <c r="HD5" s="180"/>
      <c r="HE5" s="180"/>
      <c r="HF5" s="180"/>
      <c r="HG5" s="180"/>
      <c r="HH5" s="180"/>
      <c r="HI5" s="180"/>
      <c r="HJ5" s="180"/>
      <c r="HK5" s="180"/>
      <c r="HL5" s="180"/>
      <c r="HM5" s="180"/>
      <c r="HN5" s="180"/>
      <c r="HO5" s="180"/>
      <c r="HP5" s="180"/>
      <c r="HQ5" s="180"/>
      <c r="HR5" s="180"/>
      <c r="HS5" s="180"/>
      <c r="HT5" s="180"/>
      <c r="HU5" s="180"/>
      <c r="HV5" s="180"/>
      <c r="HW5" s="180"/>
      <c r="HX5" s="180"/>
      <c r="HY5" s="180"/>
      <c r="HZ5" s="180"/>
      <c r="IA5" s="180"/>
      <c r="IB5" s="180"/>
    </row>
    <row r="6" spans="1:236" s="181" customFormat="1" ht="15.75" hidden="1">
      <c r="A6" s="98"/>
      <c r="B6" s="113"/>
      <c r="C6" s="186" t="s">
        <v>34</v>
      </c>
      <c r="D6" s="186" t="s">
        <v>203</v>
      </c>
      <c r="E6" s="184">
        <f>SUMIF($B$22:$B$117,C6,I$22:I$117)</f>
        <v>0</v>
      </c>
      <c r="F6" s="360" t="s">
        <v>179</v>
      </c>
      <c r="G6" s="360"/>
      <c r="H6" s="360"/>
      <c r="I6" s="360"/>
      <c r="J6" s="67" t="s">
        <v>93</v>
      </c>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0"/>
      <c r="DH6" s="180"/>
      <c r="DI6" s="180"/>
      <c r="DJ6" s="180"/>
      <c r="DK6" s="180"/>
      <c r="DL6" s="180"/>
      <c r="DM6" s="180"/>
      <c r="DN6" s="180"/>
      <c r="DO6" s="180"/>
      <c r="DP6" s="180"/>
      <c r="DQ6" s="180"/>
      <c r="DR6" s="180"/>
      <c r="DS6" s="180"/>
      <c r="DT6" s="180"/>
      <c r="DU6" s="180"/>
      <c r="DV6" s="180"/>
      <c r="DW6" s="180"/>
      <c r="DX6" s="180"/>
      <c r="DY6" s="180"/>
      <c r="DZ6" s="180"/>
      <c r="EA6" s="180"/>
      <c r="EB6" s="180"/>
      <c r="EC6" s="180"/>
      <c r="ED6" s="180"/>
      <c r="EE6" s="180"/>
      <c r="EF6" s="180"/>
      <c r="EG6" s="180"/>
      <c r="EH6" s="180"/>
      <c r="EI6" s="180"/>
      <c r="EJ6" s="180"/>
      <c r="EK6" s="180"/>
      <c r="EL6" s="180"/>
      <c r="EM6" s="180"/>
      <c r="EN6" s="180"/>
      <c r="EO6" s="180"/>
      <c r="EP6" s="180"/>
      <c r="EQ6" s="180"/>
      <c r="ER6" s="180"/>
      <c r="ES6" s="180"/>
      <c r="ET6" s="180"/>
      <c r="EU6" s="180"/>
      <c r="EV6" s="180"/>
      <c r="EW6" s="180"/>
      <c r="EX6" s="180"/>
      <c r="EY6" s="180"/>
      <c r="EZ6" s="180"/>
      <c r="FA6" s="180"/>
      <c r="FB6" s="180"/>
      <c r="FC6" s="180"/>
      <c r="FD6" s="180"/>
      <c r="FE6" s="180"/>
      <c r="FF6" s="180"/>
      <c r="FG6" s="180"/>
      <c r="FH6" s="180"/>
      <c r="FI6" s="180"/>
      <c r="FJ6" s="180"/>
      <c r="FK6" s="180"/>
      <c r="FL6" s="180"/>
      <c r="FM6" s="180"/>
      <c r="FN6" s="180"/>
      <c r="FO6" s="180"/>
      <c r="FP6" s="180"/>
      <c r="FQ6" s="180"/>
      <c r="FR6" s="180"/>
      <c r="FS6" s="180"/>
      <c r="FT6" s="180"/>
      <c r="FU6" s="180"/>
      <c r="FV6" s="180"/>
      <c r="FW6" s="180"/>
      <c r="FX6" s="180"/>
      <c r="FY6" s="180"/>
      <c r="FZ6" s="180"/>
      <c r="GA6" s="180"/>
      <c r="GB6" s="180"/>
      <c r="GC6" s="180"/>
      <c r="GD6" s="180"/>
      <c r="GE6" s="180"/>
      <c r="GF6" s="180"/>
      <c r="GG6" s="180"/>
      <c r="GH6" s="180"/>
      <c r="GI6" s="180"/>
      <c r="GJ6" s="180"/>
      <c r="GK6" s="180"/>
      <c r="GL6" s="180"/>
      <c r="GM6" s="180"/>
      <c r="GN6" s="180"/>
      <c r="GO6" s="180"/>
      <c r="GP6" s="180"/>
      <c r="GQ6" s="180"/>
      <c r="GR6" s="180"/>
      <c r="GS6" s="180"/>
      <c r="GT6" s="180"/>
      <c r="GU6" s="180"/>
      <c r="GV6" s="180"/>
      <c r="GW6" s="180"/>
      <c r="GX6" s="180"/>
      <c r="GY6" s="180"/>
      <c r="GZ6" s="180"/>
      <c r="HA6" s="180"/>
      <c r="HB6" s="180"/>
      <c r="HC6" s="180"/>
      <c r="HD6" s="180"/>
      <c r="HE6" s="180"/>
      <c r="HF6" s="180"/>
      <c r="HG6" s="180"/>
      <c r="HH6" s="180"/>
      <c r="HI6" s="180"/>
      <c r="HJ6" s="180"/>
      <c r="HK6" s="180"/>
      <c r="HL6" s="180"/>
      <c r="HM6" s="180"/>
      <c r="HN6" s="180"/>
      <c r="HO6" s="180"/>
      <c r="HP6" s="180"/>
      <c r="HQ6" s="180"/>
      <c r="HR6" s="180"/>
      <c r="HS6" s="180"/>
      <c r="HT6" s="180"/>
      <c r="HU6" s="180"/>
      <c r="HV6" s="180"/>
      <c r="HW6" s="180"/>
      <c r="HX6" s="180"/>
      <c r="HY6" s="180"/>
      <c r="HZ6" s="180"/>
      <c r="IA6" s="180"/>
      <c r="IB6" s="180"/>
    </row>
    <row r="7" spans="1:236" s="181" customFormat="1" ht="15.75" hidden="1">
      <c r="A7" s="98"/>
      <c r="B7" s="113"/>
      <c r="C7" s="187" t="s">
        <v>17</v>
      </c>
      <c r="D7" s="187" t="s">
        <v>204</v>
      </c>
      <c r="E7" s="184">
        <f>SUMIF($B$22:$B$117,C7,I$22:I$117)</f>
        <v>0</v>
      </c>
      <c r="F7" s="360"/>
      <c r="G7" s="360"/>
      <c r="H7" s="360"/>
      <c r="I7" s="360"/>
      <c r="J7" s="65" t="s">
        <v>95</v>
      </c>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c r="FU7" s="180"/>
      <c r="FV7" s="180"/>
      <c r="FW7" s="180"/>
      <c r="FX7" s="180"/>
      <c r="FY7" s="180"/>
      <c r="FZ7" s="180"/>
      <c r="GA7" s="180"/>
      <c r="GB7" s="180"/>
      <c r="GC7" s="180"/>
      <c r="GD7" s="180"/>
      <c r="GE7" s="180"/>
      <c r="GF7" s="180"/>
      <c r="GG7" s="180"/>
      <c r="GH7" s="180"/>
      <c r="GI7" s="180"/>
      <c r="GJ7" s="180"/>
      <c r="GK7" s="180"/>
      <c r="GL7" s="180"/>
      <c r="GM7" s="180"/>
      <c r="GN7" s="180"/>
      <c r="GO7" s="180"/>
      <c r="GP7" s="180"/>
      <c r="GQ7" s="180"/>
      <c r="GR7" s="180"/>
      <c r="GS7" s="180"/>
      <c r="GT7" s="180"/>
      <c r="GU7" s="180"/>
      <c r="GV7" s="180"/>
      <c r="GW7" s="180"/>
      <c r="GX7" s="180"/>
      <c r="GY7" s="180"/>
      <c r="GZ7" s="180"/>
      <c r="HA7" s="180"/>
      <c r="HB7" s="180"/>
      <c r="HC7" s="180"/>
      <c r="HD7" s="180"/>
      <c r="HE7" s="180"/>
      <c r="HF7" s="180"/>
      <c r="HG7" s="180"/>
      <c r="HH7" s="180"/>
      <c r="HI7" s="180"/>
      <c r="HJ7" s="180"/>
      <c r="HK7" s="180"/>
      <c r="HL7" s="180"/>
      <c r="HM7" s="180"/>
      <c r="HN7" s="180"/>
      <c r="HO7" s="180"/>
      <c r="HP7" s="180"/>
      <c r="HQ7" s="180"/>
      <c r="HR7" s="180"/>
      <c r="HS7" s="180"/>
      <c r="HT7" s="180"/>
      <c r="HU7" s="180"/>
      <c r="HV7" s="180"/>
      <c r="HW7" s="180"/>
      <c r="HX7" s="180"/>
      <c r="HY7" s="180"/>
      <c r="HZ7" s="180"/>
      <c r="IA7" s="180"/>
      <c r="IB7" s="180"/>
    </row>
    <row r="8" spans="1:236" s="181" customFormat="1" ht="15" hidden="1">
      <c r="A8" s="98"/>
      <c r="B8" s="96"/>
      <c r="C8" s="96"/>
      <c r="D8" s="182"/>
      <c r="E8" s="182"/>
      <c r="F8" s="109"/>
      <c r="G8" s="96"/>
      <c r="H8" s="189" t="s">
        <v>20</v>
      </c>
      <c r="I8" s="184">
        <f aca="true" t="shared" si="0" ref="I8:I14">SUMIF($B$22:$B$117,H8,I$22:I$117)</f>
        <v>0</v>
      </c>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0"/>
      <c r="DJ8" s="180"/>
      <c r="DK8" s="180"/>
      <c r="DL8" s="180"/>
      <c r="DM8" s="180"/>
      <c r="DN8" s="180"/>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0"/>
      <c r="EU8" s="180"/>
      <c r="EV8" s="180"/>
      <c r="EW8" s="180"/>
      <c r="EX8" s="180"/>
      <c r="EY8" s="180"/>
      <c r="EZ8" s="180"/>
      <c r="FA8" s="180"/>
      <c r="FB8" s="180"/>
      <c r="FC8" s="180"/>
      <c r="FD8" s="180"/>
      <c r="FE8" s="180"/>
      <c r="FF8" s="180"/>
      <c r="FG8" s="180"/>
      <c r="FH8" s="180"/>
      <c r="FI8" s="180"/>
      <c r="FJ8" s="180"/>
      <c r="FK8" s="180"/>
      <c r="FL8" s="180"/>
      <c r="FM8" s="180"/>
      <c r="FN8" s="180"/>
      <c r="FO8" s="180"/>
      <c r="FP8" s="180"/>
      <c r="FQ8" s="180"/>
      <c r="FR8" s="180"/>
      <c r="FS8" s="180"/>
      <c r="FT8" s="180"/>
      <c r="FU8" s="180"/>
      <c r="FV8" s="180"/>
      <c r="FW8" s="180"/>
      <c r="FX8" s="180"/>
      <c r="FY8" s="180"/>
      <c r="FZ8" s="180"/>
      <c r="GA8" s="180"/>
      <c r="GB8" s="180"/>
      <c r="GC8" s="180"/>
      <c r="GD8" s="180"/>
      <c r="GE8" s="180"/>
      <c r="GF8" s="180"/>
      <c r="GG8" s="180"/>
      <c r="GH8" s="180"/>
      <c r="GI8" s="180"/>
      <c r="GJ8" s="180"/>
      <c r="GK8" s="180"/>
      <c r="GL8" s="180"/>
      <c r="GM8" s="180"/>
      <c r="GN8" s="180"/>
      <c r="GO8" s="180"/>
      <c r="GP8" s="180"/>
      <c r="GQ8" s="180"/>
      <c r="GR8" s="180"/>
      <c r="GS8" s="180"/>
      <c r="GT8" s="180"/>
      <c r="GU8" s="180"/>
      <c r="GV8" s="180"/>
      <c r="GW8" s="180"/>
      <c r="GX8" s="180"/>
      <c r="GY8" s="180"/>
      <c r="GZ8" s="180"/>
      <c r="HA8" s="180"/>
      <c r="HB8" s="180"/>
      <c r="HC8" s="180"/>
      <c r="HD8" s="180"/>
      <c r="HE8" s="180"/>
      <c r="HF8" s="180"/>
      <c r="HG8" s="180"/>
      <c r="HH8" s="180"/>
      <c r="HI8" s="180"/>
      <c r="HJ8" s="180"/>
      <c r="HK8" s="180"/>
      <c r="HL8" s="180"/>
      <c r="HM8" s="180"/>
      <c r="HN8" s="180"/>
      <c r="HO8" s="180"/>
      <c r="HP8" s="180"/>
      <c r="HQ8" s="180"/>
      <c r="HR8" s="180"/>
      <c r="HS8" s="180"/>
      <c r="HT8" s="180"/>
      <c r="HU8" s="180"/>
      <c r="HV8" s="180"/>
      <c r="HW8" s="180"/>
      <c r="HX8" s="180"/>
      <c r="HY8" s="180"/>
      <c r="HZ8" s="180"/>
      <c r="IA8" s="180"/>
      <c r="IB8" s="180"/>
    </row>
    <row r="9" spans="1:236" s="181" customFormat="1" ht="15" hidden="1">
      <c r="A9" s="98"/>
      <c r="B9" s="96"/>
      <c r="C9" s="96"/>
      <c r="D9" s="182"/>
      <c r="E9" s="182"/>
      <c r="F9" s="109"/>
      <c r="G9" s="96"/>
      <c r="H9" s="189" t="s">
        <v>41</v>
      </c>
      <c r="I9" s="184">
        <f t="shared" si="0"/>
        <v>0</v>
      </c>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80"/>
      <c r="DI9" s="180"/>
      <c r="DJ9" s="180"/>
      <c r="DK9" s="180"/>
      <c r="DL9" s="180"/>
      <c r="DM9" s="180"/>
      <c r="DN9" s="180"/>
      <c r="DO9" s="180"/>
      <c r="DP9" s="180"/>
      <c r="DQ9" s="180"/>
      <c r="DR9" s="180"/>
      <c r="DS9" s="180"/>
      <c r="DT9" s="180"/>
      <c r="DU9" s="180"/>
      <c r="DV9" s="180"/>
      <c r="DW9" s="180"/>
      <c r="DX9" s="180"/>
      <c r="DY9" s="180"/>
      <c r="DZ9" s="180"/>
      <c r="EA9" s="180"/>
      <c r="EB9" s="180"/>
      <c r="EC9" s="180"/>
      <c r="ED9" s="180"/>
      <c r="EE9" s="180"/>
      <c r="EF9" s="180"/>
      <c r="EG9" s="180"/>
      <c r="EH9" s="180"/>
      <c r="EI9" s="180"/>
      <c r="EJ9" s="180"/>
      <c r="EK9" s="180"/>
      <c r="EL9" s="180"/>
      <c r="EM9" s="180"/>
      <c r="EN9" s="180"/>
      <c r="EO9" s="180"/>
      <c r="EP9" s="180"/>
      <c r="EQ9" s="180"/>
      <c r="ER9" s="180"/>
      <c r="ES9" s="180"/>
      <c r="ET9" s="180"/>
      <c r="EU9" s="180"/>
      <c r="EV9" s="180"/>
      <c r="EW9" s="180"/>
      <c r="EX9" s="180"/>
      <c r="EY9" s="180"/>
      <c r="EZ9" s="180"/>
      <c r="FA9" s="180"/>
      <c r="FB9" s="180"/>
      <c r="FC9" s="180"/>
      <c r="FD9" s="180"/>
      <c r="FE9" s="180"/>
      <c r="FF9" s="180"/>
      <c r="FG9" s="180"/>
      <c r="FH9" s="180"/>
      <c r="FI9" s="180"/>
      <c r="FJ9" s="180"/>
      <c r="FK9" s="180"/>
      <c r="FL9" s="180"/>
      <c r="FM9" s="180"/>
      <c r="FN9" s="180"/>
      <c r="FO9" s="180"/>
      <c r="FP9" s="180"/>
      <c r="FQ9" s="180"/>
      <c r="FR9" s="180"/>
      <c r="FS9" s="180"/>
      <c r="FT9" s="180"/>
      <c r="FU9" s="180"/>
      <c r="FV9" s="180"/>
      <c r="FW9" s="180"/>
      <c r="FX9" s="180"/>
      <c r="FY9" s="180"/>
      <c r="FZ9" s="180"/>
      <c r="GA9" s="180"/>
      <c r="GB9" s="180"/>
      <c r="GC9" s="180"/>
      <c r="GD9" s="180"/>
      <c r="GE9" s="180"/>
      <c r="GF9" s="180"/>
      <c r="GG9" s="180"/>
      <c r="GH9" s="180"/>
      <c r="GI9" s="180"/>
      <c r="GJ9" s="180"/>
      <c r="GK9" s="180"/>
      <c r="GL9" s="180"/>
      <c r="GM9" s="180"/>
      <c r="GN9" s="180"/>
      <c r="GO9" s="180"/>
      <c r="GP9" s="180"/>
      <c r="GQ9" s="180"/>
      <c r="GR9" s="180"/>
      <c r="GS9" s="180"/>
      <c r="GT9" s="180"/>
      <c r="GU9" s="180"/>
      <c r="GV9" s="180"/>
      <c r="GW9" s="180"/>
      <c r="GX9" s="180"/>
      <c r="GY9" s="180"/>
      <c r="GZ9" s="180"/>
      <c r="HA9" s="180"/>
      <c r="HB9" s="180"/>
      <c r="HC9" s="180"/>
      <c r="HD9" s="180"/>
      <c r="HE9" s="180"/>
      <c r="HF9" s="180"/>
      <c r="HG9" s="180"/>
      <c r="HH9" s="180"/>
      <c r="HI9" s="180"/>
      <c r="HJ9" s="180"/>
      <c r="HK9" s="180"/>
      <c r="HL9" s="180"/>
      <c r="HM9" s="180"/>
      <c r="HN9" s="180"/>
      <c r="HO9" s="180"/>
      <c r="HP9" s="180"/>
      <c r="HQ9" s="180"/>
      <c r="HR9" s="180"/>
      <c r="HS9" s="180"/>
      <c r="HT9" s="180"/>
      <c r="HU9" s="180"/>
      <c r="HV9" s="180"/>
      <c r="HW9" s="180"/>
      <c r="HX9" s="180"/>
      <c r="HY9" s="180"/>
      <c r="HZ9" s="180"/>
      <c r="IA9" s="180"/>
      <c r="IB9" s="180"/>
    </row>
    <row r="10" spans="1:236" s="181" customFormat="1" ht="15" hidden="1">
      <c r="A10" s="98"/>
      <c r="B10" s="96"/>
      <c r="C10" s="96"/>
      <c r="D10" s="182"/>
      <c r="E10" s="182"/>
      <c r="F10" s="109"/>
      <c r="G10" s="96"/>
      <c r="H10" s="189" t="s">
        <v>42</v>
      </c>
      <c r="I10" s="184">
        <f t="shared" si="0"/>
        <v>0</v>
      </c>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0"/>
      <c r="DK10" s="180"/>
      <c r="DL10" s="180"/>
      <c r="DM10" s="180"/>
      <c r="DN10" s="180"/>
      <c r="DO10" s="180"/>
      <c r="DP10" s="180"/>
      <c r="DQ10" s="180"/>
      <c r="DR10" s="180"/>
      <c r="DS10" s="180"/>
      <c r="DT10" s="180"/>
      <c r="DU10" s="180"/>
      <c r="DV10" s="180"/>
      <c r="DW10" s="180"/>
      <c r="DX10" s="180"/>
      <c r="DY10" s="180"/>
      <c r="DZ10" s="180"/>
      <c r="EA10" s="180"/>
      <c r="EB10" s="180"/>
      <c r="EC10" s="180"/>
      <c r="ED10" s="180"/>
      <c r="EE10" s="180"/>
      <c r="EF10" s="180"/>
      <c r="EG10" s="180"/>
      <c r="EH10" s="180"/>
      <c r="EI10" s="180"/>
      <c r="EJ10" s="180"/>
      <c r="EK10" s="180"/>
      <c r="EL10" s="180"/>
      <c r="EM10" s="180"/>
      <c r="EN10" s="180"/>
      <c r="EO10" s="180"/>
      <c r="EP10" s="180"/>
      <c r="EQ10" s="180"/>
      <c r="ER10" s="180"/>
      <c r="ES10" s="180"/>
      <c r="ET10" s="180"/>
      <c r="EU10" s="180"/>
      <c r="EV10" s="180"/>
      <c r="EW10" s="180"/>
      <c r="EX10" s="180"/>
      <c r="EY10" s="180"/>
      <c r="EZ10" s="180"/>
      <c r="FA10" s="180"/>
      <c r="FB10" s="180"/>
      <c r="FC10" s="180"/>
      <c r="FD10" s="180"/>
      <c r="FE10" s="180"/>
      <c r="FF10" s="180"/>
      <c r="FG10" s="180"/>
      <c r="FH10" s="180"/>
      <c r="FI10" s="180"/>
      <c r="FJ10" s="180"/>
      <c r="FK10" s="180"/>
      <c r="FL10" s="180"/>
      <c r="FM10" s="180"/>
      <c r="FN10" s="180"/>
      <c r="FO10" s="180"/>
      <c r="FP10" s="180"/>
      <c r="FQ10" s="180"/>
      <c r="FR10" s="180"/>
      <c r="FS10" s="180"/>
      <c r="FT10" s="180"/>
      <c r="FU10" s="180"/>
      <c r="FV10" s="180"/>
      <c r="FW10" s="180"/>
      <c r="FX10" s="180"/>
      <c r="FY10" s="180"/>
      <c r="FZ10" s="180"/>
      <c r="GA10" s="180"/>
      <c r="GB10" s="180"/>
      <c r="GC10" s="180"/>
      <c r="GD10" s="180"/>
      <c r="GE10" s="180"/>
      <c r="GF10" s="180"/>
      <c r="GG10" s="180"/>
      <c r="GH10" s="180"/>
      <c r="GI10" s="180"/>
      <c r="GJ10" s="180"/>
      <c r="GK10" s="180"/>
      <c r="GL10" s="180"/>
      <c r="GM10" s="180"/>
      <c r="GN10" s="180"/>
      <c r="GO10" s="180"/>
      <c r="GP10" s="180"/>
      <c r="GQ10" s="180"/>
      <c r="GR10" s="180"/>
      <c r="GS10" s="180"/>
      <c r="GT10" s="180"/>
      <c r="GU10" s="180"/>
      <c r="GV10" s="180"/>
      <c r="GW10" s="180"/>
      <c r="GX10" s="180"/>
      <c r="GY10" s="180"/>
      <c r="GZ10" s="180"/>
      <c r="HA10" s="180"/>
      <c r="HB10" s="180"/>
      <c r="HC10" s="180"/>
      <c r="HD10" s="180"/>
      <c r="HE10" s="180"/>
      <c r="HF10" s="180"/>
      <c r="HG10" s="180"/>
      <c r="HH10" s="180"/>
      <c r="HI10" s="180"/>
      <c r="HJ10" s="180"/>
      <c r="HK10" s="180"/>
      <c r="HL10" s="180"/>
      <c r="HM10" s="180"/>
      <c r="HN10" s="180"/>
      <c r="HO10" s="180"/>
      <c r="HP10" s="180"/>
      <c r="HQ10" s="180"/>
      <c r="HR10" s="180"/>
      <c r="HS10" s="180"/>
      <c r="HT10" s="180"/>
      <c r="HU10" s="180"/>
      <c r="HV10" s="180"/>
      <c r="HW10" s="180"/>
      <c r="HX10" s="180"/>
      <c r="HY10" s="180"/>
      <c r="HZ10" s="180"/>
      <c r="IA10" s="180"/>
      <c r="IB10" s="180"/>
    </row>
    <row r="11" spans="1:236" s="181" customFormat="1" ht="15" hidden="1">
      <c r="A11" s="98"/>
      <c r="B11" s="96"/>
      <c r="C11" s="96"/>
      <c r="D11" s="182"/>
      <c r="E11" s="182"/>
      <c r="F11" s="109"/>
      <c r="G11" s="96"/>
      <c r="H11" s="189" t="s">
        <v>44</v>
      </c>
      <c r="I11" s="184">
        <f t="shared" si="0"/>
        <v>0</v>
      </c>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180"/>
      <c r="EC11" s="180"/>
      <c r="ED11" s="180"/>
      <c r="EE11" s="180"/>
      <c r="EF11" s="180"/>
      <c r="EG11" s="180"/>
      <c r="EH11" s="180"/>
      <c r="EI11" s="180"/>
      <c r="EJ11" s="180"/>
      <c r="EK11" s="180"/>
      <c r="EL11" s="180"/>
      <c r="EM11" s="180"/>
      <c r="EN11" s="180"/>
      <c r="EO11" s="180"/>
      <c r="EP11" s="180"/>
      <c r="EQ11" s="180"/>
      <c r="ER11" s="180"/>
      <c r="ES11" s="180"/>
      <c r="ET11" s="180"/>
      <c r="EU11" s="180"/>
      <c r="EV11" s="180"/>
      <c r="EW11" s="180"/>
      <c r="EX11" s="180"/>
      <c r="EY11" s="180"/>
      <c r="EZ11" s="180"/>
      <c r="FA11" s="180"/>
      <c r="FB11" s="180"/>
      <c r="FC11" s="180"/>
      <c r="FD11" s="180"/>
      <c r="FE11" s="180"/>
      <c r="FF11" s="180"/>
      <c r="FG11" s="180"/>
      <c r="FH11" s="180"/>
      <c r="FI11" s="180"/>
      <c r="FJ11" s="180"/>
      <c r="FK11" s="180"/>
      <c r="FL11" s="180"/>
      <c r="FM11" s="180"/>
      <c r="FN11" s="180"/>
      <c r="FO11" s="180"/>
      <c r="FP11" s="180"/>
      <c r="FQ11" s="180"/>
      <c r="FR11" s="180"/>
      <c r="FS11" s="180"/>
      <c r="FT11" s="180"/>
      <c r="FU11" s="180"/>
      <c r="FV11" s="180"/>
      <c r="FW11" s="180"/>
      <c r="FX11" s="180"/>
      <c r="FY11" s="180"/>
      <c r="FZ11" s="180"/>
      <c r="GA11" s="180"/>
      <c r="GB11" s="180"/>
      <c r="GC11" s="180"/>
      <c r="GD11" s="180"/>
      <c r="GE11" s="180"/>
      <c r="GF11" s="180"/>
      <c r="GG11" s="180"/>
      <c r="GH11" s="180"/>
      <c r="GI11" s="180"/>
      <c r="GJ11" s="180"/>
      <c r="GK11" s="180"/>
      <c r="GL11" s="180"/>
      <c r="GM11" s="180"/>
      <c r="GN11" s="180"/>
      <c r="GO11" s="180"/>
      <c r="GP11" s="180"/>
      <c r="GQ11" s="180"/>
      <c r="GR11" s="180"/>
      <c r="GS11" s="180"/>
      <c r="GT11" s="180"/>
      <c r="GU11" s="180"/>
      <c r="GV11" s="180"/>
      <c r="GW11" s="180"/>
      <c r="GX11" s="180"/>
      <c r="GY11" s="180"/>
      <c r="GZ11" s="180"/>
      <c r="HA11" s="180"/>
      <c r="HB11" s="180"/>
      <c r="HC11" s="180"/>
      <c r="HD11" s="180"/>
      <c r="HE11" s="180"/>
      <c r="HF11" s="180"/>
      <c r="HG11" s="180"/>
      <c r="HH11" s="180"/>
      <c r="HI11" s="180"/>
      <c r="HJ11" s="180"/>
      <c r="HK11" s="180"/>
      <c r="HL11" s="180"/>
      <c r="HM11" s="180"/>
      <c r="HN11" s="180"/>
      <c r="HO11" s="180"/>
      <c r="HP11" s="180"/>
      <c r="HQ11" s="180"/>
      <c r="HR11" s="180"/>
      <c r="HS11" s="180"/>
      <c r="HT11" s="180"/>
      <c r="HU11" s="180"/>
      <c r="HV11" s="180"/>
      <c r="HW11" s="180"/>
      <c r="HX11" s="180"/>
      <c r="HY11" s="180"/>
      <c r="HZ11" s="180"/>
      <c r="IA11" s="180"/>
      <c r="IB11" s="180"/>
    </row>
    <row r="12" spans="1:236" s="181" customFormat="1" ht="15" hidden="1">
      <c r="A12" s="98"/>
      <c r="B12" s="96"/>
      <c r="C12" s="96"/>
      <c r="D12" s="182"/>
      <c r="E12" s="182"/>
      <c r="F12" s="109"/>
      <c r="G12" s="96"/>
      <c r="H12" s="189" t="s">
        <v>22</v>
      </c>
      <c r="I12" s="184">
        <f t="shared" si="0"/>
        <v>0</v>
      </c>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0"/>
      <c r="DK12" s="180"/>
      <c r="DL12" s="180"/>
      <c r="DM12" s="180"/>
      <c r="DN12" s="180"/>
      <c r="DO12" s="180"/>
      <c r="DP12" s="180"/>
      <c r="DQ12" s="180"/>
      <c r="DR12" s="180"/>
      <c r="DS12" s="180"/>
      <c r="DT12" s="180"/>
      <c r="DU12" s="180"/>
      <c r="DV12" s="180"/>
      <c r="DW12" s="180"/>
      <c r="DX12" s="180"/>
      <c r="DY12" s="180"/>
      <c r="DZ12" s="180"/>
      <c r="EA12" s="180"/>
      <c r="EB12" s="180"/>
      <c r="EC12" s="180"/>
      <c r="ED12" s="180"/>
      <c r="EE12" s="180"/>
      <c r="EF12" s="180"/>
      <c r="EG12" s="180"/>
      <c r="EH12" s="180"/>
      <c r="EI12" s="180"/>
      <c r="EJ12" s="180"/>
      <c r="EK12" s="180"/>
      <c r="EL12" s="180"/>
      <c r="EM12" s="180"/>
      <c r="EN12" s="180"/>
      <c r="EO12" s="180"/>
      <c r="EP12" s="180"/>
      <c r="EQ12" s="180"/>
      <c r="ER12" s="180"/>
      <c r="ES12" s="180"/>
      <c r="ET12" s="180"/>
      <c r="EU12" s="180"/>
      <c r="EV12" s="180"/>
      <c r="EW12" s="180"/>
      <c r="EX12" s="180"/>
      <c r="EY12" s="180"/>
      <c r="EZ12" s="180"/>
      <c r="FA12" s="180"/>
      <c r="FB12" s="180"/>
      <c r="FC12" s="180"/>
      <c r="FD12" s="180"/>
      <c r="FE12" s="180"/>
      <c r="FF12" s="180"/>
      <c r="FG12" s="180"/>
      <c r="FH12" s="180"/>
      <c r="FI12" s="180"/>
      <c r="FJ12" s="180"/>
      <c r="FK12" s="180"/>
      <c r="FL12" s="180"/>
      <c r="FM12" s="180"/>
      <c r="FN12" s="180"/>
      <c r="FO12" s="180"/>
      <c r="FP12" s="180"/>
      <c r="FQ12" s="180"/>
      <c r="FR12" s="180"/>
      <c r="FS12" s="180"/>
      <c r="FT12" s="180"/>
      <c r="FU12" s="180"/>
      <c r="FV12" s="180"/>
      <c r="FW12" s="180"/>
      <c r="FX12" s="180"/>
      <c r="FY12" s="180"/>
      <c r="FZ12" s="180"/>
      <c r="GA12" s="180"/>
      <c r="GB12" s="180"/>
      <c r="GC12" s="180"/>
      <c r="GD12" s="180"/>
      <c r="GE12" s="180"/>
      <c r="GF12" s="180"/>
      <c r="GG12" s="180"/>
      <c r="GH12" s="180"/>
      <c r="GI12" s="180"/>
      <c r="GJ12" s="180"/>
      <c r="GK12" s="180"/>
      <c r="GL12" s="180"/>
      <c r="GM12" s="180"/>
      <c r="GN12" s="180"/>
      <c r="GO12" s="180"/>
      <c r="GP12" s="180"/>
      <c r="GQ12" s="180"/>
      <c r="GR12" s="180"/>
      <c r="GS12" s="180"/>
      <c r="GT12" s="180"/>
      <c r="GU12" s="180"/>
      <c r="GV12" s="180"/>
      <c r="GW12" s="180"/>
      <c r="GX12" s="180"/>
      <c r="GY12" s="180"/>
      <c r="GZ12" s="180"/>
      <c r="HA12" s="180"/>
      <c r="HB12" s="180"/>
      <c r="HC12" s="180"/>
      <c r="HD12" s="180"/>
      <c r="HE12" s="180"/>
      <c r="HF12" s="180"/>
      <c r="HG12" s="180"/>
      <c r="HH12" s="180"/>
      <c r="HI12" s="180"/>
      <c r="HJ12" s="180"/>
      <c r="HK12" s="180"/>
      <c r="HL12" s="180"/>
      <c r="HM12" s="180"/>
      <c r="HN12" s="180"/>
      <c r="HO12" s="180"/>
      <c r="HP12" s="180"/>
      <c r="HQ12" s="180"/>
      <c r="HR12" s="180"/>
      <c r="HS12" s="180"/>
      <c r="HT12" s="180"/>
      <c r="HU12" s="180"/>
      <c r="HV12" s="180"/>
      <c r="HW12" s="180"/>
      <c r="HX12" s="180"/>
      <c r="HY12" s="180"/>
      <c r="HZ12" s="180"/>
      <c r="IA12" s="180"/>
      <c r="IB12" s="180"/>
    </row>
    <row r="13" spans="1:236" s="181" customFormat="1" ht="15" hidden="1">
      <c r="A13" s="98"/>
      <c r="B13" s="96"/>
      <c r="C13" s="96"/>
      <c r="D13" s="182"/>
      <c r="E13" s="182"/>
      <c r="F13" s="109"/>
      <c r="G13" s="96"/>
      <c r="H13" s="189" t="s">
        <v>43</v>
      </c>
      <c r="I13" s="184">
        <f t="shared" si="0"/>
        <v>0</v>
      </c>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c r="FV13" s="180"/>
      <c r="FW13" s="180"/>
      <c r="FX13" s="180"/>
      <c r="FY13" s="180"/>
      <c r="FZ13" s="180"/>
      <c r="GA13" s="180"/>
      <c r="GB13" s="180"/>
      <c r="GC13" s="180"/>
      <c r="GD13" s="180"/>
      <c r="GE13" s="180"/>
      <c r="GF13" s="180"/>
      <c r="GG13" s="180"/>
      <c r="GH13" s="180"/>
      <c r="GI13" s="180"/>
      <c r="GJ13" s="180"/>
      <c r="GK13" s="180"/>
      <c r="GL13" s="180"/>
      <c r="GM13" s="180"/>
      <c r="GN13" s="180"/>
      <c r="GO13" s="180"/>
      <c r="GP13" s="180"/>
      <c r="GQ13" s="180"/>
      <c r="GR13" s="180"/>
      <c r="GS13" s="180"/>
      <c r="GT13" s="180"/>
      <c r="GU13" s="180"/>
      <c r="GV13" s="180"/>
      <c r="GW13" s="180"/>
      <c r="GX13" s="180"/>
      <c r="GY13" s="180"/>
      <c r="GZ13" s="180"/>
      <c r="HA13" s="180"/>
      <c r="HB13" s="180"/>
      <c r="HC13" s="180"/>
      <c r="HD13" s="180"/>
      <c r="HE13" s="180"/>
      <c r="HF13" s="180"/>
      <c r="HG13" s="180"/>
      <c r="HH13" s="180"/>
      <c r="HI13" s="180"/>
      <c r="HJ13" s="180"/>
      <c r="HK13" s="180"/>
      <c r="HL13" s="180"/>
      <c r="HM13" s="180"/>
      <c r="HN13" s="180"/>
      <c r="HO13" s="180"/>
      <c r="HP13" s="180"/>
      <c r="HQ13" s="180"/>
      <c r="HR13" s="180"/>
      <c r="HS13" s="180"/>
      <c r="HT13" s="180"/>
      <c r="HU13" s="180"/>
      <c r="HV13" s="180"/>
      <c r="HW13" s="180"/>
      <c r="HX13" s="180"/>
      <c r="HY13" s="180"/>
      <c r="HZ13" s="180"/>
      <c r="IA13" s="180"/>
      <c r="IB13" s="180"/>
    </row>
    <row r="14" spans="1:236" s="181" customFormat="1" ht="15" hidden="1">
      <c r="A14" s="98"/>
      <c r="B14" s="96"/>
      <c r="C14" s="96"/>
      <c r="D14" s="182"/>
      <c r="E14" s="182"/>
      <c r="F14" s="109"/>
      <c r="G14" s="96"/>
      <c r="H14" s="189" t="s">
        <v>40</v>
      </c>
      <c r="I14" s="184">
        <f t="shared" si="0"/>
        <v>0</v>
      </c>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c r="FV14" s="180"/>
      <c r="FW14" s="180"/>
      <c r="FX14" s="180"/>
      <c r="FY14" s="180"/>
      <c r="FZ14" s="180"/>
      <c r="GA14" s="180"/>
      <c r="GB14" s="180"/>
      <c r="GC14" s="180"/>
      <c r="GD14" s="180"/>
      <c r="GE14" s="180"/>
      <c r="GF14" s="180"/>
      <c r="GG14" s="180"/>
      <c r="GH14" s="180"/>
      <c r="GI14" s="180"/>
      <c r="GJ14" s="180"/>
      <c r="GK14" s="180"/>
      <c r="GL14" s="180"/>
      <c r="GM14" s="180"/>
      <c r="GN14" s="180"/>
      <c r="GO14" s="180"/>
      <c r="GP14" s="180"/>
      <c r="GQ14" s="180"/>
      <c r="GR14" s="180"/>
      <c r="GS14" s="180"/>
      <c r="GT14" s="180"/>
      <c r="GU14" s="180"/>
      <c r="GV14" s="180"/>
      <c r="GW14" s="180"/>
      <c r="GX14" s="180"/>
      <c r="GY14" s="180"/>
      <c r="GZ14" s="180"/>
      <c r="HA14" s="180"/>
      <c r="HB14" s="180"/>
      <c r="HC14" s="180"/>
      <c r="HD14" s="180"/>
      <c r="HE14" s="180"/>
      <c r="HF14" s="180"/>
      <c r="HG14" s="180"/>
      <c r="HH14" s="180"/>
      <c r="HI14" s="180"/>
      <c r="HJ14" s="180"/>
      <c r="HK14" s="180"/>
      <c r="HL14" s="180"/>
      <c r="HM14" s="180"/>
      <c r="HN14" s="180"/>
      <c r="HO14" s="180"/>
      <c r="HP14" s="180"/>
      <c r="HQ14" s="180"/>
      <c r="HR14" s="180"/>
      <c r="HS14" s="180"/>
      <c r="HT14" s="180"/>
      <c r="HU14" s="180"/>
      <c r="HV14" s="180"/>
      <c r="HW14" s="180"/>
      <c r="HX14" s="180"/>
      <c r="HY14" s="180"/>
      <c r="HZ14" s="180"/>
      <c r="IA14" s="180"/>
      <c r="IB14" s="180"/>
    </row>
    <row r="15" spans="1:236" s="181" customFormat="1" ht="15.75" hidden="1" thickBot="1">
      <c r="A15" s="98"/>
      <c r="B15" s="96"/>
      <c r="C15" s="96"/>
      <c r="D15" s="111"/>
      <c r="E15" s="111"/>
      <c r="F15" s="111"/>
      <c r="G15" s="96"/>
      <c r="H15" s="189" t="s">
        <v>18</v>
      </c>
      <c r="I15" s="184">
        <f>SUMIF($B$22:$B117,"B",I$22:I117)</f>
        <v>0</v>
      </c>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180"/>
      <c r="DP15" s="180"/>
      <c r="DQ15" s="180"/>
      <c r="DR15" s="180"/>
      <c r="DS15" s="180"/>
      <c r="DT15" s="180"/>
      <c r="DU15" s="180"/>
      <c r="DV15" s="180"/>
      <c r="DW15" s="180"/>
      <c r="DX15" s="180"/>
      <c r="DY15" s="180"/>
      <c r="DZ15" s="180"/>
      <c r="EA15" s="180"/>
      <c r="EB15" s="180"/>
      <c r="EC15" s="180"/>
      <c r="ED15" s="180"/>
      <c r="EE15" s="180"/>
      <c r="EF15" s="180"/>
      <c r="EG15" s="180"/>
      <c r="EH15" s="180"/>
      <c r="EI15" s="180"/>
      <c r="EJ15" s="180"/>
      <c r="EK15" s="180"/>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80"/>
      <c r="FM15" s="180"/>
      <c r="FN15" s="180"/>
      <c r="FO15" s="180"/>
      <c r="FP15" s="180"/>
      <c r="FQ15" s="180"/>
      <c r="FR15" s="180"/>
      <c r="FS15" s="180"/>
      <c r="FT15" s="180"/>
      <c r="FU15" s="180"/>
      <c r="FV15" s="180"/>
      <c r="FW15" s="180"/>
      <c r="FX15" s="180"/>
      <c r="FY15" s="180"/>
      <c r="FZ15" s="180"/>
      <c r="GA15" s="180"/>
      <c r="GB15" s="180"/>
      <c r="GC15" s="180"/>
      <c r="GD15" s="180"/>
      <c r="GE15" s="180"/>
      <c r="GF15" s="180"/>
      <c r="GG15" s="180"/>
      <c r="GH15" s="180"/>
      <c r="GI15" s="180"/>
      <c r="GJ15" s="180"/>
      <c r="GK15" s="180"/>
      <c r="GL15" s="180"/>
      <c r="GM15" s="180"/>
      <c r="GN15" s="180"/>
      <c r="GO15" s="180"/>
      <c r="GP15" s="180"/>
      <c r="GQ15" s="180"/>
      <c r="GR15" s="180"/>
      <c r="GS15" s="180"/>
      <c r="GT15" s="180"/>
      <c r="GU15" s="180"/>
      <c r="GV15" s="180"/>
      <c r="GW15" s="180"/>
      <c r="GX15" s="180"/>
      <c r="GY15" s="180"/>
      <c r="GZ15" s="180"/>
      <c r="HA15" s="180"/>
      <c r="HB15" s="180"/>
      <c r="HC15" s="180"/>
      <c r="HD15" s="180"/>
      <c r="HE15" s="180"/>
      <c r="HF15" s="180"/>
      <c r="HG15" s="180"/>
      <c r="HH15" s="180"/>
      <c r="HI15" s="180"/>
      <c r="HJ15" s="180"/>
      <c r="HK15" s="180"/>
      <c r="HL15" s="180"/>
      <c r="HM15" s="180"/>
      <c r="HN15" s="180"/>
      <c r="HO15" s="180"/>
      <c r="HP15" s="180"/>
      <c r="HQ15" s="180"/>
      <c r="HR15" s="180"/>
      <c r="HS15" s="180"/>
      <c r="HT15" s="180"/>
      <c r="HU15" s="180"/>
      <c r="HV15" s="180"/>
      <c r="HW15" s="180"/>
      <c r="HX15" s="180"/>
      <c r="HY15" s="180"/>
      <c r="HZ15" s="180"/>
      <c r="IA15" s="180"/>
      <c r="IB15" s="180"/>
    </row>
    <row r="16" spans="2:236" ht="19.5" thickBot="1" thickTop="1">
      <c r="B16" s="114" t="s">
        <v>166</v>
      </c>
      <c r="D16" s="69" t="s">
        <v>167</v>
      </c>
      <c r="E16" s="77"/>
      <c r="F16" s="77"/>
      <c r="G16" s="77"/>
      <c r="H16" s="188"/>
      <c r="I16" s="188"/>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c r="GT16" s="167"/>
      <c r="GU16" s="167"/>
      <c r="GV16" s="167"/>
      <c r="GW16" s="167"/>
      <c r="GX16" s="167"/>
      <c r="GY16" s="167"/>
      <c r="GZ16" s="167"/>
      <c r="HA16" s="167"/>
      <c r="HB16" s="167"/>
      <c r="HC16" s="167"/>
      <c r="HD16" s="167"/>
      <c r="HE16" s="167"/>
      <c r="HF16" s="167"/>
      <c r="HG16" s="167"/>
      <c r="HH16" s="167"/>
      <c r="HI16" s="167"/>
      <c r="HJ16" s="167"/>
      <c r="HK16" s="167"/>
      <c r="HL16" s="167"/>
      <c r="HM16" s="167"/>
      <c r="HN16" s="167"/>
      <c r="HO16" s="167"/>
      <c r="HP16" s="167"/>
      <c r="HQ16" s="167"/>
      <c r="HR16" s="167"/>
      <c r="HS16" s="167"/>
      <c r="HT16" s="167"/>
      <c r="HU16" s="167"/>
      <c r="HV16" s="167"/>
      <c r="HW16" s="167"/>
      <c r="HX16" s="167"/>
      <c r="HY16" s="167"/>
      <c r="HZ16" s="167"/>
      <c r="IA16" s="167"/>
      <c r="IB16" s="167"/>
    </row>
    <row r="17" spans="4:236" ht="18.75" thickTop="1">
      <c r="D17" s="70" t="s">
        <v>168</v>
      </c>
      <c r="E17" s="78"/>
      <c r="F17" s="78"/>
      <c r="G17" s="78"/>
      <c r="H17" s="78"/>
      <c r="I17" s="78"/>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row>
    <row r="18" spans="2:236" ht="23.25" customHeight="1">
      <c r="B18" s="358" t="str">
        <f>'Travel Expenses'!B18</f>
        <v>You have not asked to receive a Flat Rate Reimbursement of $50.  Please fill out the detailed sections as applicable in this workbook to identify the expenses for which you are requesting reimbursement. </v>
      </c>
      <c r="C18" s="358"/>
      <c r="D18" s="358"/>
      <c r="E18" s="358"/>
      <c r="F18" s="358"/>
      <c r="G18" s="358"/>
      <c r="H18" s="358"/>
      <c r="I18" s="358"/>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row>
    <row r="19" spans="2:49" ht="24" thickBot="1">
      <c r="B19" s="358"/>
      <c r="C19" s="358"/>
      <c r="D19" s="358"/>
      <c r="E19" s="358"/>
      <c r="F19" s="358"/>
      <c r="G19" s="358"/>
      <c r="H19" s="358"/>
      <c r="I19" s="358"/>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row>
    <row r="20" spans="1:9" ht="52.5" customHeight="1" thickBot="1">
      <c r="A20" s="116" t="s">
        <v>169</v>
      </c>
      <c r="B20" s="79" t="s">
        <v>170</v>
      </c>
      <c r="C20" s="118" t="s">
        <v>222</v>
      </c>
      <c r="D20" s="79" t="s">
        <v>171</v>
      </c>
      <c r="E20" s="80" t="s">
        <v>180</v>
      </c>
      <c r="F20" s="80" t="s">
        <v>181</v>
      </c>
      <c r="G20" s="171" t="s">
        <v>182</v>
      </c>
      <c r="H20" s="171" t="s">
        <v>183</v>
      </c>
      <c r="I20" s="80" t="s">
        <v>31</v>
      </c>
    </row>
    <row r="21" spans="1:15" s="96" customFormat="1" ht="22.5" customHeight="1" thickBot="1">
      <c r="A21" s="120"/>
      <c r="B21" s="121"/>
      <c r="C21" s="122"/>
      <c r="D21" s="123"/>
      <c r="E21" s="124"/>
      <c r="F21" s="124"/>
      <c r="G21" s="124"/>
      <c r="H21" s="172"/>
      <c r="I21" s="359"/>
      <c r="J21" s="359"/>
      <c r="K21" s="98"/>
      <c r="L21" s="98"/>
      <c r="M21" s="98"/>
      <c r="N21" s="173"/>
      <c r="O21" s="174"/>
    </row>
    <row r="22" spans="1:9" s="176" customFormat="1" ht="3.75" customHeight="1">
      <c r="A22" s="177"/>
      <c r="B22" s="115"/>
      <c r="C22" s="82"/>
      <c r="D22" s="87"/>
      <c r="E22" s="88"/>
      <c r="F22" s="83"/>
      <c r="G22" s="84"/>
      <c r="H22" s="84"/>
      <c r="I22" s="175"/>
    </row>
    <row r="23" spans="1:9" s="213" customFormat="1" ht="18">
      <c r="A23" s="221"/>
      <c r="B23" s="192">
        <f aca="true" t="shared" si="1" ref="B23:B54">RIGHT(A23,1)</f>
      </c>
      <c r="C23" s="85"/>
      <c r="D23" s="73"/>
      <c r="E23" s="210"/>
      <c r="F23" s="211"/>
      <c r="G23" s="212"/>
      <c r="H23" s="212"/>
      <c r="I23" s="228">
        <f>IF(SUM(E23:H23)&lt;&gt;0,SUM(E23:H23),"")</f>
      </c>
    </row>
    <row r="24" spans="1:9" s="213" customFormat="1" ht="18">
      <c r="A24" s="221"/>
      <c r="B24" s="192">
        <f t="shared" si="1"/>
      </c>
      <c r="C24" s="85"/>
      <c r="D24" s="73"/>
      <c r="E24" s="210"/>
      <c r="F24" s="211"/>
      <c r="G24" s="212"/>
      <c r="H24" s="212"/>
      <c r="I24" s="228">
        <f>IF(SUM(E24:H24)&lt;&gt;0,SUM(E24:H24),"")</f>
      </c>
    </row>
    <row r="25" spans="1:9" s="213" customFormat="1" ht="18">
      <c r="A25" s="221"/>
      <c r="B25" s="192">
        <f t="shared" si="1"/>
      </c>
      <c r="C25" s="85"/>
      <c r="D25" s="73"/>
      <c r="E25" s="210"/>
      <c r="F25" s="211"/>
      <c r="G25" s="212"/>
      <c r="H25" s="212"/>
      <c r="I25" s="228">
        <f aca="true" t="shared" si="2" ref="I25:I88">IF(SUM(E25:H25)&lt;&gt;0,SUM(E25:H25),"")</f>
      </c>
    </row>
    <row r="26" spans="1:9" s="213" customFormat="1" ht="18">
      <c r="A26" s="221"/>
      <c r="B26" s="192">
        <f t="shared" si="1"/>
      </c>
      <c r="C26" s="85"/>
      <c r="D26" s="73"/>
      <c r="E26" s="210"/>
      <c r="F26" s="211"/>
      <c r="G26" s="212"/>
      <c r="H26" s="212"/>
      <c r="I26" s="228">
        <f t="shared" si="2"/>
      </c>
    </row>
    <row r="27" spans="1:9" s="213" customFormat="1" ht="18">
      <c r="A27" s="221"/>
      <c r="B27" s="192">
        <f t="shared" si="1"/>
      </c>
      <c r="C27" s="85"/>
      <c r="D27" s="73"/>
      <c r="E27" s="210"/>
      <c r="F27" s="211"/>
      <c r="G27" s="212"/>
      <c r="H27" s="212"/>
      <c r="I27" s="228">
        <f t="shared" si="2"/>
      </c>
    </row>
    <row r="28" spans="1:9" s="213" customFormat="1" ht="18">
      <c r="A28" s="221"/>
      <c r="B28" s="192">
        <f t="shared" si="1"/>
      </c>
      <c r="C28" s="85"/>
      <c r="D28" s="73"/>
      <c r="E28" s="210"/>
      <c r="F28" s="211"/>
      <c r="G28" s="212"/>
      <c r="H28" s="212"/>
      <c r="I28" s="228">
        <f t="shared" si="2"/>
      </c>
    </row>
    <row r="29" spans="1:9" s="213" customFormat="1" ht="18">
      <c r="A29" s="221"/>
      <c r="B29" s="192">
        <f t="shared" si="1"/>
      </c>
      <c r="C29" s="85"/>
      <c r="D29" s="73"/>
      <c r="E29" s="210"/>
      <c r="F29" s="211"/>
      <c r="G29" s="212"/>
      <c r="H29" s="212"/>
      <c r="I29" s="228">
        <f t="shared" si="2"/>
      </c>
    </row>
    <row r="30" spans="1:9" s="213" customFormat="1" ht="18">
      <c r="A30" s="221"/>
      <c r="B30" s="192">
        <f t="shared" si="1"/>
      </c>
      <c r="C30" s="85"/>
      <c r="D30" s="73"/>
      <c r="E30" s="210"/>
      <c r="F30" s="211"/>
      <c r="G30" s="212"/>
      <c r="H30" s="212"/>
      <c r="I30" s="228">
        <f t="shared" si="2"/>
      </c>
    </row>
    <row r="31" spans="1:9" s="213" customFormat="1" ht="18">
      <c r="A31" s="221"/>
      <c r="B31" s="192">
        <f t="shared" si="1"/>
      </c>
      <c r="C31" s="85"/>
      <c r="D31" s="73"/>
      <c r="E31" s="210"/>
      <c r="F31" s="211"/>
      <c r="G31" s="212"/>
      <c r="H31" s="212"/>
      <c r="I31" s="228">
        <f t="shared" si="2"/>
      </c>
    </row>
    <row r="32" spans="1:9" s="213" customFormat="1" ht="18">
      <c r="A32" s="221"/>
      <c r="B32" s="192">
        <f t="shared" si="1"/>
      </c>
      <c r="C32" s="85"/>
      <c r="D32" s="73"/>
      <c r="E32" s="210"/>
      <c r="F32" s="211"/>
      <c r="G32" s="212"/>
      <c r="H32" s="212"/>
      <c r="I32" s="228">
        <f t="shared" si="2"/>
      </c>
    </row>
    <row r="33" spans="1:9" s="213" customFormat="1" ht="18">
      <c r="A33" s="221"/>
      <c r="B33" s="192">
        <f t="shared" si="1"/>
      </c>
      <c r="C33" s="85"/>
      <c r="D33" s="73"/>
      <c r="E33" s="210"/>
      <c r="F33" s="211"/>
      <c r="G33" s="212"/>
      <c r="H33" s="212"/>
      <c r="I33" s="228">
        <f t="shared" si="2"/>
      </c>
    </row>
    <row r="34" spans="1:9" s="213" customFormat="1" ht="18">
      <c r="A34" s="221"/>
      <c r="B34" s="192">
        <f t="shared" si="1"/>
      </c>
      <c r="C34" s="85"/>
      <c r="D34" s="73"/>
      <c r="E34" s="210"/>
      <c r="F34" s="211"/>
      <c r="G34" s="212"/>
      <c r="H34" s="212"/>
      <c r="I34" s="228">
        <f t="shared" si="2"/>
      </c>
    </row>
    <row r="35" spans="1:9" s="213" customFormat="1" ht="18">
      <c r="A35" s="221"/>
      <c r="B35" s="192">
        <f t="shared" si="1"/>
      </c>
      <c r="C35" s="85"/>
      <c r="D35" s="73"/>
      <c r="E35" s="210"/>
      <c r="F35" s="211"/>
      <c r="G35" s="212"/>
      <c r="H35" s="212"/>
      <c r="I35" s="228">
        <f t="shared" si="2"/>
      </c>
    </row>
    <row r="36" spans="1:9" s="213" customFormat="1" ht="18">
      <c r="A36" s="221"/>
      <c r="B36" s="192">
        <f t="shared" si="1"/>
      </c>
      <c r="C36" s="85"/>
      <c r="D36" s="73"/>
      <c r="E36" s="210"/>
      <c r="F36" s="211"/>
      <c r="G36" s="212"/>
      <c r="H36" s="212"/>
      <c r="I36" s="228">
        <f t="shared" si="2"/>
      </c>
    </row>
    <row r="37" spans="1:9" s="213" customFormat="1" ht="18">
      <c r="A37" s="221"/>
      <c r="B37" s="192">
        <f t="shared" si="1"/>
      </c>
      <c r="C37" s="85"/>
      <c r="D37" s="73"/>
      <c r="E37" s="210"/>
      <c r="F37" s="211"/>
      <c r="G37" s="212"/>
      <c r="H37" s="212"/>
      <c r="I37" s="228">
        <f t="shared" si="2"/>
      </c>
    </row>
    <row r="38" spans="1:9" s="213" customFormat="1" ht="18">
      <c r="A38" s="221"/>
      <c r="B38" s="192">
        <f t="shared" si="1"/>
      </c>
      <c r="C38" s="85"/>
      <c r="D38" s="73"/>
      <c r="E38" s="210"/>
      <c r="F38" s="211"/>
      <c r="G38" s="212"/>
      <c r="H38" s="212"/>
      <c r="I38" s="228">
        <f t="shared" si="2"/>
      </c>
    </row>
    <row r="39" spans="1:9" s="213" customFormat="1" ht="18">
      <c r="A39" s="221"/>
      <c r="B39" s="192">
        <f t="shared" si="1"/>
      </c>
      <c r="C39" s="85"/>
      <c r="D39" s="73"/>
      <c r="E39" s="210"/>
      <c r="F39" s="211"/>
      <c r="G39" s="212"/>
      <c r="H39" s="212"/>
      <c r="I39" s="228">
        <f t="shared" si="2"/>
      </c>
    </row>
    <row r="40" spans="1:9" s="213" customFormat="1" ht="18">
      <c r="A40" s="221"/>
      <c r="B40" s="192">
        <f t="shared" si="1"/>
      </c>
      <c r="C40" s="85"/>
      <c r="D40" s="73"/>
      <c r="E40" s="210"/>
      <c r="F40" s="211"/>
      <c r="G40" s="212"/>
      <c r="H40" s="212"/>
      <c r="I40" s="228">
        <f t="shared" si="2"/>
      </c>
    </row>
    <row r="41" spans="1:9" s="213" customFormat="1" ht="18">
      <c r="A41" s="221"/>
      <c r="B41" s="192">
        <f t="shared" si="1"/>
      </c>
      <c r="C41" s="85"/>
      <c r="D41" s="73"/>
      <c r="E41" s="210"/>
      <c r="F41" s="211"/>
      <c r="G41" s="212"/>
      <c r="H41" s="212"/>
      <c r="I41" s="228">
        <f t="shared" si="2"/>
      </c>
    </row>
    <row r="42" spans="1:9" s="213" customFormat="1" ht="18">
      <c r="A42" s="221"/>
      <c r="B42" s="192">
        <f t="shared" si="1"/>
      </c>
      <c r="C42" s="85"/>
      <c r="D42" s="73"/>
      <c r="E42" s="210"/>
      <c r="F42" s="211"/>
      <c r="G42" s="212"/>
      <c r="H42" s="212"/>
      <c r="I42" s="228">
        <f t="shared" si="2"/>
      </c>
    </row>
    <row r="43" spans="1:9" s="213" customFormat="1" ht="18">
      <c r="A43" s="221"/>
      <c r="B43" s="192">
        <f t="shared" si="1"/>
      </c>
      <c r="C43" s="85"/>
      <c r="D43" s="73"/>
      <c r="E43" s="210"/>
      <c r="F43" s="211"/>
      <c r="G43" s="212"/>
      <c r="H43" s="212"/>
      <c r="I43" s="228">
        <f t="shared" si="2"/>
      </c>
    </row>
    <row r="44" spans="1:9" s="213" customFormat="1" ht="18">
      <c r="A44" s="221"/>
      <c r="B44" s="192">
        <f t="shared" si="1"/>
      </c>
      <c r="C44" s="85"/>
      <c r="D44" s="73"/>
      <c r="E44" s="210"/>
      <c r="F44" s="211"/>
      <c r="G44" s="212"/>
      <c r="H44" s="212"/>
      <c r="I44" s="228">
        <f t="shared" si="2"/>
      </c>
    </row>
    <row r="45" spans="1:9" s="213" customFormat="1" ht="18">
      <c r="A45" s="221"/>
      <c r="B45" s="192">
        <f t="shared" si="1"/>
      </c>
      <c r="C45" s="85"/>
      <c r="D45" s="73"/>
      <c r="E45" s="210"/>
      <c r="F45" s="211"/>
      <c r="G45" s="212"/>
      <c r="H45" s="212"/>
      <c r="I45" s="228">
        <f t="shared" si="2"/>
      </c>
    </row>
    <row r="46" spans="1:9" s="213" customFormat="1" ht="18">
      <c r="A46" s="221"/>
      <c r="B46" s="192">
        <f t="shared" si="1"/>
      </c>
      <c r="C46" s="85"/>
      <c r="D46" s="73"/>
      <c r="E46" s="210"/>
      <c r="F46" s="211"/>
      <c r="G46" s="212"/>
      <c r="H46" s="212"/>
      <c r="I46" s="228">
        <f t="shared" si="2"/>
      </c>
    </row>
    <row r="47" spans="1:9" s="213" customFormat="1" ht="18">
      <c r="A47" s="221"/>
      <c r="B47" s="192">
        <f t="shared" si="1"/>
      </c>
      <c r="C47" s="85"/>
      <c r="D47" s="73"/>
      <c r="E47" s="210"/>
      <c r="F47" s="211"/>
      <c r="G47" s="212"/>
      <c r="H47" s="212"/>
      <c r="I47" s="228">
        <f t="shared" si="2"/>
      </c>
    </row>
    <row r="48" spans="1:9" s="213" customFormat="1" ht="18">
      <c r="A48" s="221"/>
      <c r="B48" s="192">
        <f t="shared" si="1"/>
      </c>
      <c r="C48" s="85"/>
      <c r="D48" s="73"/>
      <c r="E48" s="210"/>
      <c r="F48" s="211"/>
      <c r="G48" s="212"/>
      <c r="H48" s="212"/>
      <c r="I48" s="228">
        <f t="shared" si="2"/>
      </c>
    </row>
    <row r="49" spans="1:9" s="213" customFormat="1" ht="18">
      <c r="A49" s="221"/>
      <c r="B49" s="192">
        <f t="shared" si="1"/>
      </c>
      <c r="C49" s="85"/>
      <c r="D49" s="73"/>
      <c r="E49" s="210"/>
      <c r="F49" s="211"/>
      <c r="G49" s="212"/>
      <c r="H49" s="212"/>
      <c r="I49" s="228">
        <f t="shared" si="2"/>
      </c>
    </row>
    <row r="50" spans="1:9" s="213" customFormat="1" ht="18">
      <c r="A50" s="221"/>
      <c r="B50" s="192">
        <f t="shared" si="1"/>
      </c>
      <c r="C50" s="85"/>
      <c r="D50" s="73"/>
      <c r="E50" s="210"/>
      <c r="F50" s="211"/>
      <c r="G50" s="212"/>
      <c r="H50" s="212"/>
      <c r="I50" s="228">
        <f t="shared" si="2"/>
      </c>
    </row>
    <row r="51" spans="1:9" s="213" customFormat="1" ht="18">
      <c r="A51" s="221"/>
      <c r="B51" s="192">
        <f t="shared" si="1"/>
      </c>
      <c r="C51" s="85"/>
      <c r="D51" s="73"/>
      <c r="E51" s="210"/>
      <c r="F51" s="211"/>
      <c r="G51" s="212"/>
      <c r="H51" s="212"/>
      <c r="I51" s="228">
        <f t="shared" si="2"/>
      </c>
    </row>
    <row r="52" spans="1:9" s="213" customFormat="1" ht="18">
      <c r="A52" s="221"/>
      <c r="B52" s="192">
        <f t="shared" si="1"/>
      </c>
      <c r="C52" s="85"/>
      <c r="D52" s="73"/>
      <c r="E52" s="210"/>
      <c r="F52" s="211"/>
      <c r="G52" s="212"/>
      <c r="H52" s="212"/>
      <c r="I52" s="228">
        <f t="shared" si="2"/>
      </c>
    </row>
    <row r="53" spans="1:9" s="213" customFormat="1" ht="18">
      <c r="A53" s="221"/>
      <c r="B53" s="192">
        <f t="shared" si="1"/>
      </c>
      <c r="C53" s="85"/>
      <c r="D53" s="73"/>
      <c r="E53" s="210"/>
      <c r="F53" s="211"/>
      <c r="G53" s="212"/>
      <c r="H53" s="212"/>
      <c r="I53" s="228">
        <f t="shared" si="2"/>
      </c>
    </row>
    <row r="54" spans="1:9" s="213" customFormat="1" ht="18">
      <c r="A54" s="221"/>
      <c r="B54" s="192">
        <f t="shared" si="1"/>
      </c>
      <c r="C54" s="85"/>
      <c r="D54" s="73"/>
      <c r="E54" s="210"/>
      <c r="F54" s="211"/>
      <c r="G54" s="212"/>
      <c r="H54" s="212"/>
      <c r="I54" s="228">
        <f t="shared" si="2"/>
      </c>
    </row>
    <row r="55" spans="1:9" s="213" customFormat="1" ht="18">
      <c r="A55" s="221"/>
      <c r="B55" s="192">
        <f aca="true" t="shared" si="3" ref="B55:B86">RIGHT(A55,1)</f>
      </c>
      <c r="C55" s="85"/>
      <c r="D55" s="73"/>
      <c r="E55" s="210"/>
      <c r="F55" s="211"/>
      <c r="G55" s="212"/>
      <c r="H55" s="212"/>
      <c r="I55" s="228">
        <f t="shared" si="2"/>
      </c>
    </row>
    <row r="56" spans="1:9" s="213" customFormat="1" ht="18">
      <c r="A56" s="221"/>
      <c r="B56" s="192">
        <f t="shared" si="3"/>
      </c>
      <c r="C56" s="85"/>
      <c r="D56" s="73"/>
      <c r="E56" s="210"/>
      <c r="F56" s="211"/>
      <c r="G56" s="212"/>
      <c r="H56" s="212"/>
      <c r="I56" s="228">
        <f t="shared" si="2"/>
      </c>
    </row>
    <row r="57" spans="1:9" s="213" customFormat="1" ht="18">
      <c r="A57" s="221"/>
      <c r="B57" s="192">
        <f t="shared" si="3"/>
      </c>
      <c r="C57" s="85"/>
      <c r="D57" s="73"/>
      <c r="E57" s="210"/>
      <c r="F57" s="211"/>
      <c r="G57" s="212"/>
      <c r="H57" s="212"/>
      <c r="I57" s="228">
        <f t="shared" si="2"/>
      </c>
    </row>
    <row r="58" spans="1:9" s="213" customFormat="1" ht="18">
      <c r="A58" s="221"/>
      <c r="B58" s="192">
        <f t="shared" si="3"/>
      </c>
      <c r="C58" s="85"/>
      <c r="D58" s="73"/>
      <c r="E58" s="210"/>
      <c r="F58" s="211"/>
      <c r="G58" s="212"/>
      <c r="H58" s="212"/>
      <c r="I58" s="228">
        <f t="shared" si="2"/>
      </c>
    </row>
    <row r="59" spans="1:9" s="213" customFormat="1" ht="18">
      <c r="A59" s="221"/>
      <c r="B59" s="192">
        <f t="shared" si="3"/>
      </c>
      <c r="C59" s="85"/>
      <c r="D59" s="73"/>
      <c r="E59" s="210"/>
      <c r="F59" s="211"/>
      <c r="G59" s="212"/>
      <c r="H59" s="212"/>
      <c r="I59" s="228">
        <f t="shared" si="2"/>
      </c>
    </row>
    <row r="60" spans="1:9" s="213" customFormat="1" ht="18">
      <c r="A60" s="221"/>
      <c r="B60" s="192">
        <f t="shared" si="3"/>
      </c>
      <c r="C60" s="85"/>
      <c r="D60" s="73"/>
      <c r="E60" s="210"/>
      <c r="F60" s="211"/>
      <c r="G60" s="212"/>
      <c r="H60" s="212"/>
      <c r="I60" s="228">
        <f t="shared" si="2"/>
      </c>
    </row>
    <row r="61" spans="1:9" s="213" customFormat="1" ht="18">
      <c r="A61" s="221"/>
      <c r="B61" s="192">
        <f t="shared" si="3"/>
      </c>
      <c r="C61" s="85"/>
      <c r="D61" s="73"/>
      <c r="E61" s="210"/>
      <c r="F61" s="211"/>
      <c r="G61" s="212"/>
      <c r="H61" s="212"/>
      <c r="I61" s="228">
        <f t="shared" si="2"/>
      </c>
    </row>
    <row r="62" spans="1:9" s="213" customFormat="1" ht="18">
      <c r="A62" s="221"/>
      <c r="B62" s="192">
        <f t="shared" si="3"/>
      </c>
      <c r="C62" s="85"/>
      <c r="D62" s="73"/>
      <c r="E62" s="210"/>
      <c r="F62" s="211"/>
      <c r="G62" s="212"/>
      <c r="H62" s="212"/>
      <c r="I62" s="228">
        <f t="shared" si="2"/>
      </c>
    </row>
    <row r="63" spans="1:9" s="213" customFormat="1" ht="18">
      <c r="A63" s="221"/>
      <c r="B63" s="192">
        <f t="shared" si="3"/>
      </c>
      <c r="C63" s="85"/>
      <c r="D63" s="73"/>
      <c r="E63" s="210"/>
      <c r="F63" s="211"/>
      <c r="G63" s="212"/>
      <c r="H63" s="212"/>
      <c r="I63" s="228">
        <f t="shared" si="2"/>
      </c>
    </row>
    <row r="64" spans="1:9" s="213" customFormat="1" ht="18">
      <c r="A64" s="221"/>
      <c r="B64" s="192">
        <f t="shared" si="3"/>
      </c>
      <c r="C64" s="85"/>
      <c r="D64" s="73"/>
      <c r="E64" s="210"/>
      <c r="F64" s="211"/>
      <c r="G64" s="212"/>
      <c r="H64" s="212"/>
      <c r="I64" s="228">
        <f t="shared" si="2"/>
      </c>
    </row>
    <row r="65" spans="1:9" s="213" customFormat="1" ht="18">
      <c r="A65" s="221"/>
      <c r="B65" s="192">
        <f t="shared" si="3"/>
      </c>
      <c r="C65" s="85"/>
      <c r="D65" s="73"/>
      <c r="E65" s="210"/>
      <c r="F65" s="211"/>
      <c r="G65" s="212"/>
      <c r="H65" s="212"/>
      <c r="I65" s="228">
        <f t="shared" si="2"/>
      </c>
    </row>
    <row r="66" spans="1:9" s="213" customFormat="1" ht="18">
      <c r="A66" s="221"/>
      <c r="B66" s="192">
        <f t="shared" si="3"/>
      </c>
      <c r="C66" s="85"/>
      <c r="D66" s="73"/>
      <c r="E66" s="210"/>
      <c r="F66" s="211"/>
      <c r="G66" s="212"/>
      <c r="H66" s="212"/>
      <c r="I66" s="228">
        <f t="shared" si="2"/>
      </c>
    </row>
    <row r="67" spans="1:9" s="213" customFormat="1" ht="18">
      <c r="A67" s="221"/>
      <c r="B67" s="192">
        <f t="shared" si="3"/>
      </c>
      <c r="C67" s="85"/>
      <c r="D67" s="73"/>
      <c r="E67" s="210"/>
      <c r="F67" s="211"/>
      <c r="G67" s="212"/>
      <c r="H67" s="212"/>
      <c r="I67" s="228">
        <f t="shared" si="2"/>
      </c>
    </row>
    <row r="68" spans="1:9" s="213" customFormat="1" ht="18">
      <c r="A68" s="221"/>
      <c r="B68" s="192">
        <f t="shared" si="3"/>
      </c>
      <c r="C68" s="85"/>
      <c r="D68" s="73"/>
      <c r="E68" s="210"/>
      <c r="F68" s="211"/>
      <c r="G68" s="212"/>
      <c r="H68" s="212"/>
      <c r="I68" s="228">
        <f t="shared" si="2"/>
      </c>
    </row>
    <row r="69" spans="1:9" s="213" customFormat="1" ht="18">
      <c r="A69" s="221"/>
      <c r="B69" s="192">
        <f t="shared" si="3"/>
      </c>
      <c r="C69" s="85"/>
      <c r="D69" s="73"/>
      <c r="E69" s="210"/>
      <c r="F69" s="211"/>
      <c r="G69" s="212"/>
      <c r="H69" s="212"/>
      <c r="I69" s="228">
        <f t="shared" si="2"/>
      </c>
    </row>
    <row r="70" spans="1:9" s="213" customFormat="1" ht="18">
      <c r="A70" s="221"/>
      <c r="B70" s="192">
        <f t="shared" si="3"/>
      </c>
      <c r="C70" s="85"/>
      <c r="D70" s="73"/>
      <c r="E70" s="210"/>
      <c r="F70" s="211"/>
      <c r="G70" s="212"/>
      <c r="H70" s="212"/>
      <c r="I70" s="228">
        <f t="shared" si="2"/>
      </c>
    </row>
    <row r="71" spans="1:9" s="213" customFormat="1" ht="18">
      <c r="A71" s="221"/>
      <c r="B71" s="192">
        <f t="shared" si="3"/>
      </c>
      <c r="C71" s="85"/>
      <c r="D71" s="73"/>
      <c r="E71" s="210"/>
      <c r="F71" s="211"/>
      <c r="G71" s="212"/>
      <c r="H71" s="212"/>
      <c r="I71" s="228">
        <f t="shared" si="2"/>
      </c>
    </row>
    <row r="72" spans="1:9" s="213" customFormat="1" ht="18">
      <c r="A72" s="221"/>
      <c r="B72" s="192">
        <f t="shared" si="3"/>
      </c>
      <c r="C72" s="85"/>
      <c r="D72" s="73"/>
      <c r="E72" s="210"/>
      <c r="F72" s="211"/>
      <c r="G72" s="212"/>
      <c r="H72" s="212"/>
      <c r="I72" s="228">
        <f t="shared" si="2"/>
      </c>
    </row>
    <row r="73" spans="1:9" s="213" customFormat="1" ht="18">
      <c r="A73" s="221"/>
      <c r="B73" s="192">
        <f t="shared" si="3"/>
      </c>
      <c r="C73" s="85"/>
      <c r="D73" s="73"/>
      <c r="E73" s="210"/>
      <c r="F73" s="211"/>
      <c r="G73" s="212"/>
      <c r="H73" s="212"/>
      <c r="I73" s="228">
        <f t="shared" si="2"/>
      </c>
    </row>
    <row r="74" spans="1:9" s="213" customFormat="1" ht="18">
      <c r="A74" s="221"/>
      <c r="B74" s="192">
        <f t="shared" si="3"/>
      </c>
      <c r="C74" s="85"/>
      <c r="D74" s="73"/>
      <c r="E74" s="210"/>
      <c r="F74" s="211"/>
      <c r="G74" s="212"/>
      <c r="H74" s="212"/>
      <c r="I74" s="228">
        <f t="shared" si="2"/>
      </c>
    </row>
    <row r="75" spans="1:9" s="213" customFormat="1" ht="18">
      <c r="A75" s="221"/>
      <c r="B75" s="192">
        <f t="shared" si="3"/>
      </c>
      <c r="C75" s="85"/>
      <c r="D75" s="73"/>
      <c r="E75" s="210"/>
      <c r="F75" s="211"/>
      <c r="G75" s="212"/>
      <c r="H75" s="212"/>
      <c r="I75" s="228">
        <f t="shared" si="2"/>
      </c>
    </row>
    <row r="76" spans="1:9" s="213" customFormat="1" ht="18">
      <c r="A76" s="221"/>
      <c r="B76" s="192">
        <f t="shared" si="3"/>
      </c>
      <c r="C76" s="85"/>
      <c r="D76" s="73"/>
      <c r="E76" s="210"/>
      <c r="F76" s="211"/>
      <c r="G76" s="212"/>
      <c r="H76" s="212"/>
      <c r="I76" s="228">
        <f t="shared" si="2"/>
      </c>
    </row>
    <row r="77" spans="1:9" s="213" customFormat="1" ht="18">
      <c r="A77" s="221"/>
      <c r="B77" s="192">
        <f t="shared" si="3"/>
      </c>
      <c r="C77" s="85"/>
      <c r="D77" s="73"/>
      <c r="E77" s="210"/>
      <c r="F77" s="211"/>
      <c r="G77" s="212"/>
      <c r="H77" s="212"/>
      <c r="I77" s="228">
        <f t="shared" si="2"/>
      </c>
    </row>
    <row r="78" spans="1:9" s="213" customFormat="1" ht="18">
      <c r="A78" s="221"/>
      <c r="B78" s="192">
        <f t="shared" si="3"/>
      </c>
      <c r="C78" s="85"/>
      <c r="D78" s="73"/>
      <c r="E78" s="210"/>
      <c r="F78" s="211"/>
      <c r="G78" s="212"/>
      <c r="H78" s="212"/>
      <c r="I78" s="228">
        <f t="shared" si="2"/>
      </c>
    </row>
    <row r="79" spans="1:9" s="213" customFormat="1" ht="18">
      <c r="A79" s="221"/>
      <c r="B79" s="192">
        <f t="shared" si="3"/>
      </c>
      <c r="C79" s="85"/>
      <c r="D79" s="73"/>
      <c r="E79" s="210"/>
      <c r="F79" s="211"/>
      <c r="G79" s="212"/>
      <c r="H79" s="212"/>
      <c r="I79" s="228">
        <f t="shared" si="2"/>
      </c>
    </row>
    <row r="80" spans="1:9" s="213" customFormat="1" ht="18">
      <c r="A80" s="221"/>
      <c r="B80" s="192">
        <f t="shared" si="3"/>
      </c>
      <c r="C80" s="85"/>
      <c r="D80" s="73"/>
      <c r="E80" s="210"/>
      <c r="F80" s="211"/>
      <c r="G80" s="212"/>
      <c r="H80" s="212"/>
      <c r="I80" s="228">
        <f t="shared" si="2"/>
      </c>
    </row>
    <row r="81" spans="1:9" s="213" customFormat="1" ht="18">
      <c r="A81" s="221"/>
      <c r="B81" s="192">
        <f t="shared" si="3"/>
      </c>
      <c r="C81" s="85"/>
      <c r="D81" s="73"/>
      <c r="E81" s="210"/>
      <c r="F81" s="211"/>
      <c r="G81" s="212"/>
      <c r="H81" s="212"/>
      <c r="I81" s="228">
        <f t="shared" si="2"/>
      </c>
    </row>
    <row r="82" spans="1:9" s="213" customFormat="1" ht="18">
      <c r="A82" s="221"/>
      <c r="B82" s="192">
        <f t="shared" si="3"/>
      </c>
      <c r="C82" s="85"/>
      <c r="D82" s="73"/>
      <c r="E82" s="210"/>
      <c r="F82" s="211"/>
      <c r="G82" s="212"/>
      <c r="H82" s="212"/>
      <c r="I82" s="228">
        <f t="shared" si="2"/>
      </c>
    </row>
    <row r="83" spans="1:9" s="213" customFormat="1" ht="18">
      <c r="A83" s="221"/>
      <c r="B83" s="192">
        <f t="shared" si="3"/>
      </c>
      <c r="C83" s="85"/>
      <c r="D83" s="73"/>
      <c r="E83" s="210"/>
      <c r="F83" s="211"/>
      <c r="G83" s="212"/>
      <c r="H83" s="212"/>
      <c r="I83" s="228">
        <f t="shared" si="2"/>
      </c>
    </row>
    <row r="84" spans="1:9" s="213" customFormat="1" ht="18">
      <c r="A84" s="221"/>
      <c r="B84" s="192">
        <f t="shared" si="3"/>
      </c>
      <c r="C84" s="85"/>
      <c r="D84" s="73"/>
      <c r="E84" s="210"/>
      <c r="F84" s="211"/>
      <c r="G84" s="212"/>
      <c r="H84" s="212"/>
      <c r="I84" s="228">
        <f t="shared" si="2"/>
      </c>
    </row>
    <row r="85" spans="1:9" s="213" customFormat="1" ht="18">
      <c r="A85" s="221"/>
      <c r="B85" s="192">
        <f t="shared" si="3"/>
      </c>
      <c r="C85" s="85"/>
      <c r="D85" s="73"/>
      <c r="E85" s="210"/>
      <c r="F85" s="211"/>
      <c r="G85" s="212"/>
      <c r="H85" s="212"/>
      <c r="I85" s="228">
        <f t="shared" si="2"/>
      </c>
    </row>
    <row r="86" spans="1:9" s="213" customFormat="1" ht="18">
      <c r="A86" s="221"/>
      <c r="B86" s="192">
        <f t="shared" si="3"/>
      </c>
      <c r="C86" s="85"/>
      <c r="D86" s="73"/>
      <c r="E86" s="210"/>
      <c r="F86" s="211"/>
      <c r="G86" s="212"/>
      <c r="H86" s="212"/>
      <c r="I86" s="228">
        <f t="shared" si="2"/>
      </c>
    </row>
    <row r="87" spans="1:9" s="213" customFormat="1" ht="18">
      <c r="A87" s="221"/>
      <c r="B87" s="192">
        <f aca="true" t="shared" si="4" ref="B87:B117">RIGHT(A87,1)</f>
      </c>
      <c r="C87" s="85"/>
      <c r="D87" s="73"/>
      <c r="E87" s="210"/>
      <c r="F87" s="211"/>
      <c r="G87" s="212"/>
      <c r="H87" s="212"/>
      <c r="I87" s="228">
        <f t="shared" si="2"/>
      </c>
    </row>
    <row r="88" spans="1:9" s="213" customFormat="1" ht="18">
      <c r="A88" s="221"/>
      <c r="B88" s="192">
        <f t="shared" si="4"/>
      </c>
      <c r="C88" s="85"/>
      <c r="D88" s="73"/>
      <c r="E88" s="210"/>
      <c r="F88" s="211"/>
      <c r="G88" s="212"/>
      <c r="H88" s="212"/>
      <c r="I88" s="228">
        <f t="shared" si="2"/>
      </c>
    </row>
    <row r="89" spans="1:9" s="213" customFormat="1" ht="18">
      <c r="A89" s="221"/>
      <c r="B89" s="192">
        <f t="shared" si="4"/>
      </c>
      <c r="C89" s="85"/>
      <c r="D89" s="73"/>
      <c r="E89" s="210"/>
      <c r="F89" s="211"/>
      <c r="G89" s="212"/>
      <c r="H89" s="212"/>
      <c r="I89" s="228">
        <f aca="true" t="shared" si="5" ref="I89:I117">IF(SUM(E89:H89)&lt;&gt;0,SUM(E89:H89),"")</f>
      </c>
    </row>
    <row r="90" spans="1:9" s="213" customFormat="1" ht="18">
      <c r="A90" s="221"/>
      <c r="B90" s="192">
        <f t="shared" si="4"/>
      </c>
      <c r="C90" s="85"/>
      <c r="D90" s="73"/>
      <c r="E90" s="210"/>
      <c r="F90" s="211"/>
      <c r="G90" s="212"/>
      <c r="H90" s="212"/>
      <c r="I90" s="228">
        <f t="shared" si="5"/>
      </c>
    </row>
    <row r="91" spans="1:9" s="213" customFormat="1" ht="18">
      <c r="A91" s="221"/>
      <c r="B91" s="192">
        <f t="shared" si="4"/>
      </c>
      <c r="C91" s="85"/>
      <c r="D91" s="73"/>
      <c r="E91" s="210"/>
      <c r="F91" s="211"/>
      <c r="G91" s="212"/>
      <c r="H91" s="212"/>
      <c r="I91" s="228">
        <f t="shared" si="5"/>
      </c>
    </row>
    <row r="92" spans="1:9" s="213" customFormat="1" ht="18">
      <c r="A92" s="221"/>
      <c r="B92" s="192">
        <f t="shared" si="4"/>
      </c>
      <c r="C92" s="85"/>
      <c r="D92" s="73"/>
      <c r="E92" s="210"/>
      <c r="F92" s="211"/>
      <c r="G92" s="212"/>
      <c r="H92" s="212"/>
      <c r="I92" s="228">
        <f t="shared" si="5"/>
      </c>
    </row>
    <row r="93" spans="1:9" s="213" customFormat="1" ht="18">
      <c r="A93" s="221"/>
      <c r="B93" s="192">
        <f t="shared" si="4"/>
      </c>
      <c r="C93" s="85"/>
      <c r="D93" s="73"/>
      <c r="E93" s="210"/>
      <c r="F93" s="211"/>
      <c r="G93" s="212"/>
      <c r="H93" s="212"/>
      <c r="I93" s="228">
        <f t="shared" si="5"/>
      </c>
    </row>
    <row r="94" spans="1:9" s="213" customFormat="1" ht="18">
      <c r="A94" s="221"/>
      <c r="B94" s="192">
        <f t="shared" si="4"/>
      </c>
      <c r="C94" s="85"/>
      <c r="D94" s="73"/>
      <c r="E94" s="210"/>
      <c r="F94" s="211"/>
      <c r="G94" s="212"/>
      <c r="H94" s="212"/>
      <c r="I94" s="228">
        <f t="shared" si="5"/>
      </c>
    </row>
    <row r="95" spans="1:9" s="213" customFormat="1" ht="18">
      <c r="A95" s="221"/>
      <c r="B95" s="192">
        <f t="shared" si="4"/>
      </c>
      <c r="C95" s="85"/>
      <c r="D95" s="73"/>
      <c r="E95" s="210"/>
      <c r="F95" s="211"/>
      <c r="G95" s="212"/>
      <c r="H95" s="212"/>
      <c r="I95" s="228">
        <f t="shared" si="5"/>
      </c>
    </row>
    <row r="96" spans="1:9" s="213" customFormat="1" ht="18">
      <c r="A96" s="221"/>
      <c r="B96" s="192">
        <f t="shared" si="4"/>
      </c>
      <c r="C96" s="85"/>
      <c r="D96" s="73"/>
      <c r="E96" s="210"/>
      <c r="F96" s="211"/>
      <c r="G96" s="212"/>
      <c r="H96" s="212"/>
      <c r="I96" s="228">
        <f t="shared" si="5"/>
      </c>
    </row>
    <row r="97" spans="1:9" s="213" customFormat="1" ht="18">
      <c r="A97" s="221"/>
      <c r="B97" s="192">
        <f t="shared" si="4"/>
      </c>
      <c r="C97" s="85"/>
      <c r="D97" s="73"/>
      <c r="E97" s="210"/>
      <c r="F97" s="211"/>
      <c r="G97" s="212"/>
      <c r="H97" s="212"/>
      <c r="I97" s="228">
        <f t="shared" si="5"/>
      </c>
    </row>
    <row r="98" spans="1:9" s="213" customFormat="1" ht="18">
      <c r="A98" s="221"/>
      <c r="B98" s="192">
        <f t="shared" si="4"/>
      </c>
      <c r="C98" s="85"/>
      <c r="D98" s="73"/>
      <c r="E98" s="210"/>
      <c r="F98" s="211"/>
      <c r="G98" s="212"/>
      <c r="H98" s="212"/>
      <c r="I98" s="228">
        <f t="shared" si="5"/>
      </c>
    </row>
    <row r="99" spans="1:9" s="213" customFormat="1" ht="18">
      <c r="A99" s="221"/>
      <c r="B99" s="192">
        <f t="shared" si="4"/>
      </c>
      <c r="C99" s="85"/>
      <c r="D99" s="73"/>
      <c r="E99" s="210"/>
      <c r="F99" s="211"/>
      <c r="G99" s="212"/>
      <c r="H99" s="212"/>
      <c r="I99" s="228">
        <f t="shared" si="5"/>
      </c>
    </row>
    <row r="100" spans="1:9" s="213" customFormat="1" ht="18">
      <c r="A100" s="221"/>
      <c r="B100" s="192">
        <f t="shared" si="4"/>
      </c>
      <c r="C100" s="85"/>
      <c r="D100" s="73"/>
      <c r="E100" s="210"/>
      <c r="F100" s="211"/>
      <c r="G100" s="212"/>
      <c r="H100" s="212"/>
      <c r="I100" s="228">
        <f t="shared" si="5"/>
      </c>
    </row>
    <row r="101" spans="1:9" s="213" customFormat="1" ht="18">
      <c r="A101" s="221"/>
      <c r="B101" s="192">
        <f t="shared" si="4"/>
      </c>
      <c r="C101" s="85"/>
      <c r="D101" s="73"/>
      <c r="E101" s="210"/>
      <c r="F101" s="211"/>
      <c r="G101" s="212"/>
      <c r="H101" s="212"/>
      <c r="I101" s="228">
        <f t="shared" si="5"/>
      </c>
    </row>
    <row r="102" spans="1:9" s="213" customFormat="1" ht="18">
      <c r="A102" s="221"/>
      <c r="B102" s="192">
        <f t="shared" si="4"/>
      </c>
      <c r="C102" s="85"/>
      <c r="D102" s="73"/>
      <c r="E102" s="210"/>
      <c r="F102" s="211"/>
      <c r="G102" s="212"/>
      <c r="H102" s="212"/>
      <c r="I102" s="228">
        <f t="shared" si="5"/>
      </c>
    </row>
    <row r="103" spans="1:9" s="213" customFormat="1" ht="18">
      <c r="A103" s="221"/>
      <c r="B103" s="192">
        <f t="shared" si="4"/>
      </c>
      <c r="C103" s="85"/>
      <c r="D103" s="73"/>
      <c r="E103" s="210"/>
      <c r="F103" s="211"/>
      <c r="G103" s="212"/>
      <c r="H103" s="212"/>
      <c r="I103" s="228">
        <f t="shared" si="5"/>
      </c>
    </row>
    <row r="104" spans="1:9" s="213" customFormat="1" ht="18">
      <c r="A104" s="221"/>
      <c r="B104" s="192">
        <f t="shared" si="4"/>
      </c>
      <c r="C104" s="85"/>
      <c r="D104" s="73"/>
      <c r="E104" s="210"/>
      <c r="F104" s="211"/>
      <c r="G104" s="212"/>
      <c r="H104" s="212"/>
      <c r="I104" s="228">
        <f t="shared" si="5"/>
      </c>
    </row>
    <row r="105" spans="1:9" s="213" customFormat="1" ht="18">
      <c r="A105" s="221"/>
      <c r="B105" s="192">
        <f t="shared" si="4"/>
      </c>
      <c r="C105" s="85"/>
      <c r="D105" s="73"/>
      <c r="E105" s="210"/>
      <c r="F105" s="211"/>
      <c r="G105" s="212"/>
      <c r="H105" s="212"/>
      <c r="I105" s="228">
        <f t="shared" si="5"/>
      </c>
    </row>
    <row r="106" spans="1:9" s="213" customFormat="1" ht="18">
      <c r="A106" s="221"/>
      <c r="B106" s="192">
        <f t="shared" si="4"/>
      </c>
      <c r="C106" s="85"/>
      <c r="D106" s="73"/>
      <c r="E106" s="210"/>
      <c r="F106" s="211"/>
      <c r="G106" s="212"/>
      <c r="H106" s="212"/>
      <c r="I106" s="228">
        <f t="shared" si="5"/>
      </c>
    </row>
    <row r="107" spans="1:9" s="213" customFormat="1" ht="18">
      <c r="A107" s="221"/>
      <c r="B107" s="192">
        <f t="shared" si="4"/>
      </c>
      <c r="C107" s="85"/>
      <c r="D107" s="73"/>
      <c r="E107" s="210"/>
      <c r="F107" s="211"/>
      <c r="G107" s="212"/>
      <c r="H107" s="212"/>
      <c r="I107" s="228">
        <f t="shared" si="5"/>
      </c>
    </row>
    <row r="108" spans="1:9" s="213" customFormat="1" ht="18">
      <c r="A108" s="221"/>
      <c r="B108" s="192">
        <f t="shared" si="4"/>
      </c>
      <c r="C108" s="85"/>
      <c r="D108" s="73"/>
      <c r="E108" s="210"/>
      <c r="F108" s="211"/>
      <c r="G108" s="212"/>
      <c r="H108" s="212"/>
      <c r="I108" s="228">
        <f t="shared" si="5"/>
      </c>
    </row>
    <row r="109" spans="1:9" s="213" customFormat="1" ht="18">
      <c r="A109" s="221"/>
      <c r="B109" s="192">
        <f t="shared" si="4"/>
      </c>
      <c r="C109" s="85"/>
      <c r="D109" s="73"/>
      <c r="E109" s="210"/>
      <c r="F109" s="211"/>
      <c r="G109" s="212"/>
      <c r="H109" s="212"/>
      <c r="I109" s="228">
        <f t="shared" si="5"/>
      </c>
    </row>
    <row r="110" spans="1:9" s="213" customFormat="1" ht="18">
      <c r="A110" s="221"/>
      <c r="B110" s="192">
        <f t="shared" si="4"/>
      </c>
      <c r="C110" s="85"/>
      <c r="D110" s="73"/>
      <c r="E110" s="210"/>
      <c r="F110" s="211"/>
      <c r="G110" s="212"/>
      <c r="H110" s="212"/>
      <c r="I110" s="228">
        <f t="shared" si="5"/>
      </c>
    </row>
    <row r="111" spans="1:9" s="213" customFormat="1" ht="18">
      <c r="A111" s="221"/>
      <c r="B111" s="192">
        <f t="shared" si="4"/>
      </c>
      <c r="C111" s="85"/>
      <c r="D111" s="73"/>
      <c r="E111" s="210"/>
      <c r="F111" s="211"/>
      <c r="G111" s="212"/>
      <c r="H111" s="212"/>
      <c r="I111" s="228">
        <f t="shared" si="5"/>
      </c>
    </row>
    <row r="112" spans="1:9" s="213" customFormat="1" ht="18">
      <c r="A112" s="221"/>
      <c r="B112" s="192">
        <f t="shared" si="4"/>
      </c>
      <c r="C112" s="85"/>
      <c r="D112" s="73"/>
      <c r="E112" s="210"/>
      <c r="F112" s="211"/>
      <c r="G112" s="212"/>
      <c r="H112" s="212"/>
      <c r="I112" s="228">
        <f t="shared" si="5"/>
      </c>
    </row>
    <row r="113" spans="1:9" s="213" customFormat="1" ht="18">
      <c r="A113" s="221"/>
      <c r="B113" s="192">
        <f t="shared" si="4"/>
      </c>
      <c r="C113" s="85"/>
      <c r="D113" s="73"/>
      <c r="E113" s="210"/>
      <c r="F113" s="211"/>
      <c r="G113" s="212"/>
      <c r="H113" s="212"/>
      <c r="I113" s="228">
        <f t="shared" si="5"/>
      </c>
    </row>
    <row r="114" spans="1:9" s="213" customFormat="1" ht="18">
      <c r="A114" s="221"/>
      <c r="B114" s="192">
        <f t="shared" si="4"/>
      </c>
      <c r="C114" s="85"/>
      <c r="D114" s="73"/>
      <c r="E114" s="210"/>
      <c r="F114" s="211"/>
      <c r="G114" s="212"/>
      <c r="H114" s="212"/>
      <c r="I114" s="228">
        <f t="shared" si="5"/>
      </c>
    </row>
    <row r="115" spans="1:9" s="213" customFormat="1" ht="18">
      <c r="A115" s="221"/>
      <c r="B115" s="192">
        <f t="shared" si="4"/>
      </c>
      <c r="C115" s="85"/>
      <c r="D115" s="73"/>
      <c r="E115" s="210"/>
      <c r="F115" s="211"/>
      <c r="G115" s="212"/>
      <c r="H115" s="212"/>
      <c r="I115" s="228">
        <f t="shared" si="5"/>
      </c>
    </row>
    <row r="116" spans="1:9" s="213" customFormat="1" ht="18">
      <c r="A116" s="221"/>
      <c r="B116" s="192">
        <f t="shared" si="4"/>
      </c>
      <c r="C116" s="85"/>
      <c r="D116" s="73"/>
      <c r="E116" s="210"/>
      <c r="F116" s="211"/>
      <c r="G116" s="212"/>
      <c r="H116" s="212"/>
      <c r="I116" s="228">
        <f t="shared" si="5"/>
      </c>
    </row>
    <row r="117" spans="1:9" s="213" customFormat="1" ht="18.75" thickBot="1">
      <c r="A117" s="222"/>
      <c r="B117" s="193">
        <f t="shared" si="4"/>
      </c>
      <c r="C117" s="86"/>
      <c r="D117" s="75"/>
      <c r="E117" s="214"/>
      <c r="F117" s="215"/>
      <c r="G117" s="216"/>
      <c r="H117" s="216"/>
      <c r="I117" s="229">
        <f t="shared" si="5"/>
      </c>
    </row>
    <row r="118" spans="1:9" s="220" customFormat="1" ht="12" customHeight="1">
      <c r="A118" s="217"/>
      <c r="B118" s="218"/>
      <c r="C118" s="218"/>
      <c r="D118" s="218"/>
      <c r="E118" s="219"/>
      <c r="F118" s="219"/>
      <c r="G118" s="219"/>
      <c r="H118" s="219"/>
      <c r="I118" s="218"/>
    </row>
    <row r="119" spans="1:9" s="220" customFormat="1" ht="12" customHeight="1">
      <c r="A119" s="217"/>
      <c r="B119" s="218"/>
      <c r="C119" s="218"/>
      <c r="D119" s="218"/>
      <c r="E119" s="219"/>
      <c r="F119" s="219"/>
      <c r="G119" s="219"/>
      <c r="H119" s="219"/>
      <c r="I119" s="218"/>
    </row>
    <row r="120" spans="1:9" s="220" customFormat="1" ht="12" customHeight="1">
      <c r="A120" s="217"/>
      <c r="B120" s="218"/>
      <c r="C120" s="218"/>
      <c r="D120" s="218"/>
      <c r="E120" s="219"/>
      <c r="F120" s="219"/>
      <c r="G120" s="219"/>
      <c r="H120" s="219"/>
      <c r="I120" s="218"/>
    </row>
    <row r="121" spans="1:9" s="220" customFormat="1" ht="12" customHeight="1">
      <c r="A121" s="217"/>
      <c r="B121" s="218"/>
      <c r="C121" s="218"/>
      <c r="D121" s="218"/>
      <c r="E121" s="219"/>
      <c r="F121" s="219"/>
      <c r="G121" s="219"/>
      <c r="H121" s="219"/>
      <c r="I121" s="218"/>
    </row>
    <row r="122" spans="1:9" s="220" customFormat="1" ht="12" customHeight="1">
      <c r="A122" s="217"/>
      <c r="B122" s="218"/>
      <c r="C122" s="218"/>
      <c r="D122" s="218"/>
      <c r="E122" s="219"/>
      <c r="F122" s="219"/>
      <c r="G122" s="219"/>
      <c r="H122" s="219"/>
      <c r="I122" s="218"/>
    </row>
    <row r="123" spans="1:9" s="220" customFormat="1" ht="12" customHeight="1">
      <c r="A123" s="217"/>
      <c r="B123" s="218"/>
      <c r="C123" s="218"/>
      <c r="D123" s="218"/>
      <c r="E123" s="219"/>
      <c r="F123" s="219"/>
      <c r="G123" s="219"/>
      <c r="H123" s="219"/>
      <c r="I123" s="218"/>
    </row>
    <row r="124" spans="1:9" s="220" customFormat="1" ht="12" customHeight="1">
      <c r="A124" s="217"/>
      <c r="B124" s="218"/>
      <c r="C124" s="218"/>
      <c r="D124" s="218"/>
      <c r="E124" s="219"/>
      <c r="F124" s="219"/>
      <c r="G124" s="219"/>
      <c r="H124" s="219"/>
      <c r="I124" s="218"/>
    </row>
    <row r="125" spans="1:9" s="220" customFormat="1" ht="12" customHeight="1">
      <c r="A125" s="217"/>
      <c r="B125" s="218"/>
      <c r="C125" s="218"/>
      <c r="D125" s="218"/>
      <c r="E125" s="219"/>
      <c r="F125" s="219"/>
      <c r="G125" s="219"/>
      <c r="H125" s="219"/>
      <c r="I125" s="218"/>
    </row>
    <row r="126" spans="1:9" s="220" customFormat="1" ht="12" customHeight="1">
      <c r="A126" s="217"/>
      <c r="B126" s="218"/>
      <c r="C126" s="218"/>
      <c r="D126" s="218"/>
      <c r="E126" s="219"/>
      <c r="F126" s="219"/>
      <c r="G126" s="219"/>
      <c r="H126" s="219"/>
      <c r="I126" s="218"/>
    </row>
    <row r="127" spans="1:9" s="220" customFormat="1" ht="12" customHeight="1">
      <c r="A127" s="217"/>
      <c r="B127" s="218"/>
      <c r="C127" s="218"/>
      <c r="D127" s="218"/>
      <c r="E127" s="219"/>
      <c r="F127" s="219"/>
      <c r="G127" s="219"/>
      <c r="H127" s="219"/>
      <c r="I127" s="218"/>
    </row>
    <row r="128" spans="1:9" s="220" customFormat="1" ht="12" customHeight="1">
      <c r="A128" s="217"/>
      <c r="B128" s="218"/>
      <c r="C128" s="218"/>
      <c r="D128" s="218"/>
      <c r="E128" s="219"/>
      <c r="F128" s="219"/>
      <c r="G128" s="219"/>
      <c r="H128" s="219"/>
      <c r="I128" s="218"/>
    </row>
    <row r="129" spans="1:9" s="220" customFormat="1" ht="12" customHeight="1">
      <c r="A129" s="217"/>
      <c r="B129" s="218"/>
      <c r="C129" s="218"/>
      <c r="D129" s="218"/>
      <c r="E129" s="219"/>
      <c r="F129" s="219"/>
      <c r="G129" s="219"/>
      <c r="H129" s="219"/>
      <c r="I129" s="218"/>
    </row>
    <row r="130" spans="1:9" s="220" customFormat="1" ht="12" customHeight="1">
      <c r="A130" s="217"/>
      <c r="B130" s="218"/>
      <c r="C130" s="218"/>
      <c r="D130" s="218"/>
      <c r="E130" s="219"/>
      <c r="F130" s="219"/>
      <c r="G130" s="219"/>
      <c r="H130" s="219"/>
      <c r="I130" s="218"/>
    </row>
    <row r="131" spans="1:9" s="220" customFormat="1" ht="12" customHeight="1">
      <c r="A131" s="217"/>
      <c r="B131" s="218"/>
      <c r="C131" s="218"/>
      <c r="D131" s="218"/>
      <c r="E131" s="219"/>
      <c r="F131" s="219"/>
      <c r="G131" s="219"/>
      <c r="H131" s="219"/>
      <c r="I131" s="218"/>
    </row>
    <row r="132" spans="1:9" s="220" customFormat="1" ht="12" customHeight="1">
      <c r="A132" s="217"/>
      <c r="B132" s="218"/>
      <c r="C132" s="218"/>
      <c r="D132" s="218"/>
      <c r="E132" s="219"/>
      <c r="F132" s="219"/>
      <c r="G132" s="219"/>
      <c r="H132" s="219"/>
      <c r="I132" s="218"/>
    </row>
    <row r="133" spans="1:9" s="220" customFormat="1" ht="12" customHeight="1">
      <c r="A133" s="217"/>
      <c r="B133" s="218"/>
      <c r="C133" s="218"/>
      <c r="D133" s="218"/>
      <c r="E133" s="219"/>
      <c r="F133" s="219"/>
      <c r="G133" s="219"/>
      <c r="H133" s="219"/>
      <c r="I133" s="218"/>
    </row>
    <row r="134" spans="1:9" s="220" customFormat="1" ht="12" customHeight="1">
      <c r="A134" s="217"/>
      <c r="B134" s="218"/>
      <c r="C134" s="218"/>
      <c r="D134" s="218"/>
      <c r="E134" s="219"/>
      <c r="F134" s="219"/>
      <c r="G134" s="219"/>
      <c r="H134" s="219"/>
      <c r="I134" s="218"/>
    </row>
    <row r="135" spans="1:9" s="220" customFormat="1" ht="12" customHeight="1">
      <c r="A135" s="217"/>
      <c r="B135" s="218"/>
      <c r="C135" s="218"/>
      <c r="D135" s="218"/>
      <c r="E135" s="219"/>
      <c r="F135" s="219"/>
      <c r="G135" s="219"/>
      <c r="H135" s="219"/>
      <c r="I135" s="218"/>
    </row>
    <row r="136" spans="1:9" s="220" customFormat="1" ht="12" customHeight="1">
      <c r="A136" s="217"/>
      <c r="B136" s="218"/>
      <c r="C136" s="218"/>
      <c r="D136" s="218"/>
      <c r="E136" s="219"/>
      <c r="F136" s="219"/>
      <c r="G136" s="219"/>
      <c r="H136" s="219"/>
      <c r="I136" s="218"/>
    </row>
    <row r="137" spans="1:9" s="220" customFormat="1" ht="12" customHeight="1">
      <c r="A137" s="217"/>
      <c r="B137" s="218"/>
      <c r="C137" s="218"/>
      <c r="D137" s="218"/>
      <c r="E137" s="219"/>
      <c r="F137" s="219"/>
      <c r="G137" s="219"/>
      <c r="H137" s="219"/>
      <c r="I137" s="218"/>
    </row>
    <row r="138" spans="1:9" s="220" customFormat="1" ht="12" customHeight="1">
      <c r="A138" s="217"/>
      <c r="B138" s="218"/>
      <c r="C138" s="218"/>
      <c r="D138" s="218"/>
      <c r="E138" s="219"/>
      <c r="F138" s="219"/>
      <c r="G138" s="219"/>
      <c r="H138" s="219"/>
      <c r="I138" s="218"/>
    </row>
    <row r="139" spans="1:9" s="220" customFormat="1" ht="12" customHeight="1">
      <c r="A139" s="217"/>
      <c r="B139" s="218"/>
      <c r="C139" s="218"/>
      <c r="D139" s="218"/>
      <c r="E139" s="219"/>
      <c r="F139" s="219"/>
      <c r="G139" s="219"/>
      <c r="H139" s="219"/>
      <c r="I139" s="218"/>
    </row>
    <row r="140" spans="1:9" s="220" customFormat="1" ht="12" customHeight="1">
      <c r="A140" s="217"/>
      <c r="B140" s="218"/>
      <c r="C140" s="218"/>
      <c r="D140" s="218"/>
      <c r="E140" s="219"/>
      <c r="F140" s="219"/>
      <c r="G140" s="219"/>
      <c r="H140" s="219"/>
      <c r="I140" s="218"/>
    </row>
    <row r="141" spans="1:9" s="220" customFormat="1" ht="12" customHeight="1">
      <c r="A141" s="217"/>
      <c r="B141" s="218"/>
      <c r="C141" s="218"/>
      <c r="D141" s="218"/>
      <c r="E141" s="219"/>
      <c r="F141" s="219"/>
      <c r="G141" s="219"/>
      <c r="H141" s="219"/>
      <c r="I141" s="218"/>
    </row>
    <row r="142" spans="1:9" s="220" customFormat="1" ht="12" customHeight="1">
      <c r="A142" s="217"/>
      <c r="B142" s="218"/>
      <c r="C142" s="218"/>
      <c r="D142" s="218"/>
      <c r="E142" s="219"/>
      <c r="F142" s="219"/>
      <c r="G142" s="219"/>
      <c r="H142" s="219"/>
      <c r="I142" s="218"/>
    </row>
    <row r="143" spans="1:9" s="220" customFormat="1" ht="12" customHeight="1">
      <c r="A143" s="217"/>
      <c r="B143" s="218"/>
      <c r="C143" s="218"/>
      <c r="D143" s="218"/>
      <c r="E143" s="219"/>
      <c r="F143" s="219"/>
      <c r="G143" s="219"/>
      <c r="H143" s="219"/>
      <c r="I143" s="218"/>
    </row>
    <row r="144" spans="1:9" s="220" customFormat="1" ht="12" customHeight="1">
      <c r="A144" s="217"/>
      <c r="B144" s="218"/>
      <c r="C144" s="218"/>
      <c r="D144" s="218"/>
      <c r="E144" s="219"/>
      <c r="F144" s="219"/>
      <c r="G144" s="219"/>
      <c r="H144" s="219"/>
      <c r="I144" s="218"/>
    </row>
    <row r="145" spans="1:9" s="220" customFormat="1" ht="12" customHeight="1">
      <c r="A145" s="217"/>
      <c r="B145" s="218"/>
      <c r="C145" s="218"/>
      <c r="D145" s="218"/>
      <c r="E145" s="219"/>
      <c r="F145" s="219"/>
      <c r="G145" s="219"/>
      <c r="H145" s="219"/>
      <c r="I145" s="218"/>
    </row>
    <row r="146" spans="1:9" s="220" customFormat="1" ht="12" customHeight="1">
      <c r="A146" s="217"/>
      <c r="B146" s="218"/>
      <c r="C146" s="218"/>
      <c r="D146" s="218"/>
      <c r="E146" s="219"/>
      <c r="F146" s="219"/>
      <c r="G146" s="219"/>
      <c r="H146" s="219"/>
      <c r="I146" s="218"/>
    </row>
    <row r="147" spans="1:9" s="220" customFormat="1" ht="12" customHeight="1">
      <c r="A147" s="217"/>
      <c r="B147" s="218"/>
      <c r="C147" s="218"/>
      <c r="D147" s="218"/>
      <c r="E147" s="219"/>
      <c r="F147" s="219"/>
      <c r="G147" s="219"/>
      <c r="H147" s="219"/>
      <c r="I147" s="218"/>
    </row>
    <row r="148" spans="1:9" s="220" customFormat="1" ht="12" customHeight="1">
      <c r="A148" s="217"/>
      <c r="B148" s="218"/>
      <c r="C148" s="218"/>
      <c r="D148" s="218"/>
      <c r="E148" s="219"/>
      <c r="F148" s="219"/>
      <c r="G148" s="219"/>
      <c r="H148" s="219"/>
      <c r="I148" s="218"/>
    </row>
    <row r="149" spans="1:9" s="220" customFormat="1" ht="12" customHeight="1">
      <c r="A149" s="217"/>
      <c r="B149" s="218"/>
      <c r="C149" s="218"/>
      <c r="D149" s="218"/>
      <c r="E149" s="219"/>
      <c r="F149" s="219"/>
      <c r="G149" s="219"/>
      <c r="H149" s="219"/>
      <c r="I149" s="218"/>
    </row>
    <row r="150" spans="1:9" s="220" customFormat="1" ht="12" customHeight="1">
      <c r="A150" s="217"/>
      <c r="B150" s="218"/>
      <c r="C150" s="218"/>
      <c r="D150" s="218"/>
      <c r="E150" s="219"/>
      <c r="F150" s="219"/>
      <c r="G150" s="219"/>
      <c r="H150" s="219"/>
      <c r="I150" s="218"/>
    </row>
    <row r="151" spans="1:9" s="220" customFormat="1" ht="12" customHeight="1">
      <c r="A151" s="217"/>
      <c r="B151" s="218"/>
      <c r="C151" s="218"/>
      <c r="D151" s="218"/>
      <c r="E151" s="219"/>
      <c r="F151" s="219"/>
      <c r="G151" s="219"/>
      <c r="H151" s="219"/>
      <c r="I151" s="218"/>
    </row>
    <row r="152" spans="1:9" s="220" customFormat="1" ht="12" customHeight="1">
      <c r="A152" s="217"/>
      <c r="B152" s="218"/>
      <c r="C152" s="218"/>
      <c r="D152" s="218"/>
      <c r="E152" s="219"/>
      <c r="F152" s="219"/>
      <c r="G152" s="219"/>
      <c r="H152" s="219"/>
      <c r="I152" s="218"/>
    </row>
    <row r="153" spans="1:9" s="220" customFormat="1" ht="12" customHeight="1">
      <c r="A153" s="217"/>
      <c r="B153" s="218"/>
      <c r="C153" s="218"/>
      <c r="D153" s="218"/>
      <c r="E153" s="219"/>
      <c r="F153" s="219"/>
      <c r="G153" s="219"/>
      <c r="H153" s="219"/>
      <c r="I153" s="218"/>
    </row>
    <row r="154" spans="1:9" s="220" customFormat="1" ht="12" customHeight="1">
      <c r="A154" s="217"/>
      <c r="B154" s="218"/>
      <c r="C154" s="218"/>
      <c r="D154" s="218"/>
      <c r="E154" s="219"/>
      <c r="F154" s="219"/>
      <c r="G154" s="219"/>
      <c r="H154" s="219"/>
      <c r="I154" s="218"/>
    </row>
    <row r="155" spans="1:9" s="220" customFormat="1" ht="12" customHeight="1">
      <c r="A155" s="217"/>
      <c r="B155" s="218"/>
      <c r="C155" s="218"/>
      <c r="D155" s="218"/>
      <c r="E155" s="219"/>
      <c r="F155" s="219"/>
      <c r="G155" s="219"/>
      <c r="H155" s="219"/>
      <c r="I155" s="218"/>
    </row>
    <row r="156" spans="1:9" s="220" customFormat="1" ht="12" customHeight="1">
      <c r="A156" s="217"/>
      <c r="B156" s="218"/>
      <c r="C156" s="218"/>
      <c r="D156" s="218"/>
      <c r="E156" s="219"/>
      <c r="F156" s="219"/>
      <c r="G156" s="219"/>
      <c r="H156" s="219"/>
      <c r="I156" s="218"/>
    </row>
    <row r="157" spans="1:9" s="220" customFormat="1" ht="12" customHeight="1">
      <c r="A157" s="217"/>
      <c r="B157" s="218"/>
      <c r="C157" s="218"/>
      <c r="D157" s="218"/>
      <c r="E157" s="219"/>
      <c r="F157" s="219"/>
      <c r="G157" s="219"/>
      <c r="H157" s="219"/>
      <c r="I157" s="218"/>
    </row>
    <row r="158" spans="1:9" s="220" customFormat="1" ht="12" customHeight="1">
      <c r="A158" s="217"/>
      <c r="B158" s="218"/>
      <c r="C158" s="218"/>
      <c r="D158" s="218"/>
      <c r="E158" s="219"/>
      <c r="F158" s="219"/>
      <c r="G158" s="219"/>
      <c r="H158" s="219"/>
      <c r="I158" s="218"/>
    </row>
    <row r="159" spans="1:9" s="220" customFormat="1" ht="12" customHeight="1">
      <c r="A159" s="217"/>
      <c r="B159" s="218"/>
      <c r="C159" s="218"/>
      <c r="D159" s="218"/>
      <c r="E159" s="219"/>
      <c r="F159" s="219"/>
      <c r="G159" s="219"/>
      <c r="H159" s="219"/>
      <c r="I159" s="218"/>
    </row>
    <row r="160" spans="1:9" s="220" customFormat="1" ht="12" customHeight="1">
      <c r="A160" s="217"/>
      <c r="B160" s="218"/>
      <c r="C160" s="218"/>
      <c r="D160" s="218"/>
      <c r="E160" s="219"/>
      <c r="F160" s="219"/>
      <c r="G160" s="219"/>
      <c r="H160" s="219"/>
      <c r="I160" s="218"/>
    </row>
    <row r="161" spans="1:9" s="220" customFormat="1" ht="12" customHeight="1">
      <c r="A161" s="217"/>
      <c r="B161" s="218"/>
      <c r="C161" s="218"/>
      <c r="D161" s="218"/>
      <c r="E161" s="219"/>
      <c r="F161" s="219"/>
      <c r="G161" s="219"/>
      <c r="H161" s="219"/>
      <c r="I161" s="218"/>
    </row>
    <row r="162" spans="1:9" s="220" customFormat="1" ht="12" customHeight="1">
      <c r="A162" s="217"/>
      <c r="B162" s="218"/>
      <c r="C162" s="218"/>
      <c r="D162" s="218"/>
      <c r="E162" s="219"/>
      <c r="F162" s="219"/>
      <c r="G162" s="219"/>
      <c r="H162" s="219"/>
      <c r="I162" s="218"/>
    </row>
    <row r="163" spans="1:9" s="220" customFormat="1" ht="12" customHeight="1">
      <c r="A163" s="217"/>
      <c r="B163" s="218"/>
      <c r="C163" s="218"/>
      <c r="D163" s="218"/>
      <c r="E163" s="219"/>
      <c r="F163" s="219"/>
      <c r="G163" s="219"/>
      <c r="H163" s="219"/>
      <c r="I163" s="218"/>
    </row>
    <row r="164" spans="1:9" s="220" customFormat="1" ht="12" customHeight="1">
      <c r="A164" s="217"/>
      <c r="B164" s="218"/>
      <c r="C164" s="218"/>
      <c r="D164" s="218"/>
      <c r="E164" s="219"/>
      <c r="F164" s="219"/>
      <c r="G164" s="219"/>
      <c r="H164" s="219"/>
      <c r="I164" s="218"/>
    </row>
    <row r="165" spans="1:9" s="220" customFormat="1" ht="12" customHeight="1">
      <c r="A165" s="217"/>
      <c r="B165" s="218"/>
      <c r="C165" s="218"/>
      <c r="D165" s="218"/>
      <c r="E165" s="219"/>
      <c r="F165" s="219"/>
      <c r="G165" s="219"/>
      <c r="H165" s="219"/>
      <c r="I165" s="218"/>
    </row>
    <row r="166" spans="1:9" s="220" customFormat="1" ht="12" customHeight="1">
      <c r="A166" s="217"/>
      <c r="B166" s="218"/>
      <c r="C166" s="218"/>
      <c r="D166" s="218"/>
      <c r="E166" s="219"/>
      <c r="F166" s="219"/>
      <c r="G166" s="219"/>
      <c r="H166" s="219"/>
      <c r="I166" s="218"/>
    </row>
    <row r="167" spans="1:9" s="220" customFormat="1" ht="12" customHeight="1">
      <c r="A167" s="217"/>
      <c r="B167" s="218"/>
      <c r="C167" s="218"/>
      <c r="D167" s="218"/>
      <c r="E167" s="219"/>
      <c r="F167" s="219"/>
      <c r="G167" s="219"/>
      <c r="H167" s="219"/>
      <c r="I167" s="218"/>
    </row>
    <row r="168" spans="1:9" s="220" customFormat="1" ht="12" customHeight="1">
      <c r="A168" s="217"/>
      <c r="B168" s="218"/>
      <c r="C168" s="218"/>
      <c r="D168" s="218"/>
      <c r="E168" s="219"/>
      <c r="F168" s="219"/>
      <c r="G168" s="219"/>
      <c r="H168" s="219"/>
      <c r="I168" s="218"/>
    </row>
    <row r="169" spans="1:9" s="220" customFormat="1" ht="12" customHeight="1">
      <c r="A169" s="217"/>
      <c r="B169" s="218"/>
      <c r="C169" s="218"/>
      <c r="D169" s="218"/>
      <c r="E169" s="219"/>
      <c r="F169" s="219"/>
      <c r="G169" s="219"/>
      <c r="H169" s="219"/>
      <c r="I169" s="218"/>
    </row>
    <row r="170" spans="1:9" s="220" customFormat="1" ht="12" customHeight="1">
      <c r="A170" s="217"/>
      <c r="B170" s="218"/>
      <c r="C170" s="218"/>
      <c r="D170" s="218"/>
      <c r="E170" s="219"/>
      <c r="F170" s="219"/>
      <c r="G170" s="219"/>
      <c r="H170" s="219"/>
      <c r="I170" s="218"/>
    </row>
    <row r="171" spans="1:9" s="220" customFormat="1" ht="12" customHeight="1">
      <c r="A171" s="217"/>
      <c r="B171" s="218"/>
      <c r="C171" s="218"/>
      <c r="D171" s="218"/>
      <c r="E171" s="219"/>
      <c r="F171" s="219"/>
      <c r="G171" s="219"/>
      <c r="H171" s="219"/>
      <c r="I171" s="218"/>
    </row>
    <row r="172" spans="1:9" s="220" customFormat="1" ht="12" customHeight="1">
      <c r="A172" s="217"/>
      <c r="B172" s="218"/>
      <c r="C172" s="218"/>
      <c r="D172" s="218"/>
      <c r="E172" s="219"/>
      <c r="F172" s="219"/>
      <c r="G172" s="219"/>
      <c r="H172" s="219"/>
      <c r="I172" s="218"/>
    </row>
    <row r="173" spans="1:9" s="220" customFormat="1" ht="12" customHeight="1">
      <c r="A173" s="217"/>
      <c r="B173" s="218"/>
      <c r="C173" s="218"/>
      <c r="D173" s="218"/>
      <c r="E173" s="219"/>
      <c r="F173" s="219"/>
      <c r="G173" s="219"/>
      <c r="H173" s="219"/>
      <c r="I173" s="218"/>
    </row>
    <row r="174" spans="1:9" s="220" customFormat="1" ht="12" customHeight="1">
      <c r="A174" s="217"/>
      <c r="B174" s="218"/>
      <c r="C174" s="218"/>
      <c r="D174" s="218"/>
      <c r="E174" s="219"/>
      <c r="F174" s="219"/>
      <c r="G174" s="219"/>
      <c r="H174" s="219"/>
      <c r="I174" s="218"/>
    </row>
    <row r="175" spans="1:9" s="220" customFormat="1" ht="12" customHeight="1">
      <c r="A175" s="217"/>
      <c r="B175" s="218"/>
      <c r="C175" s="218"/>
      <c r="D175" s="218"/>
      <c r="E175" s="219"/>
      <c r="F175" s="219"/>
      <c r="G175" s="219"/>
      <c r="H175" s="219"/>
      <c r="I175" s="218"/>
    </row>
  </sheetData>
  <sheetProtection password="E936" sheet="1" selectLockedCells="1" autoFilter="0"/>
  <protectedRanges>
    <protectedRange sqref="I21" name="nonzero"/>
  </protectedRanges>
  <autoFilter ref="I21:I117"/>
  <mergeCells count="4">
    <mergeCell ref="B2:I2"/>
    <mergeCell ref="B18:I19"/>
    <mergeCell ref="F6:I7"/>
    <mergeCell ref="I21:J21"/>
  </mergeCells>
  <dataValidations count="7">
    <dataValidation allowBlank="1" showInputMessage="1" showErrorMessage="1" promptTitle="Phone Costs" prompt="The reimbursement of phone costs is limited to....." sqref="E20"/>
    <dataValidation allowBlank="1" showInputMessage="1" showErrorMessage="1" promptTitle="Copy Costs" prompt="Reimbursement of copy costs is limited to....." sqref="F20"/>
    <dataValidation type="date" operator="greaterThanOrEqual" allowBlank="1" showInputMessage="1" showErrorMessage="1" prompt="Please enter one date per line.  Please use the format of mm/dd/yy." errorTitle="Invalid date" error="Sorry, you must enter a single date on/after 1/1/2009 on each line." sqref="C22:C117">
      <formula1>39814</formula1>
    </dataValidation>
    <dataValidation allowBlank="1" showInputMessage="1" showErrorMessage="1" promptTitle="Activity Description &amp; Location" prompt="Please provide a short description of the activity/item for which you wish to be reimbursed.&#10;&#10;If submitting for supplies purchased, please identify the source of these supplies." sqref="D22"/>
    <dataValidation type="list" allowBlank="1" showInputMessage="1" showErrorMessage="1" promptTitle="Activity Listing" prompt="Please identify the activity for which you wish to receive reimbursement by using the arrow to select from the predefined listing of activities.&#10;&#10;This arrow is located near the upper right corner of this message." error="You need to select from one of the previously identified activities.  Please try again." sqref="A22:A117">
      <formula1>$J$2:$J$7</formula1>
    </dataValidation>
    <dataValidation allowBlank="1" showInputMessage="1" showErrorMessage="1" promptTitle="Printing Recommendation" prompt="To conserve paper and ink, when you have completed all entries in this form, select &quot;Non Blanks&quot; from the dropdown menu (arrow to the right of the orange shaded box) to hide all unused rows.&#10;&#10;If you are using Excel 2007, uncheck &quot;Blanks.&quot;&#10;&#10;Thank you." sqref="I21:J21"/>
    <dataValidation allowBlank="1" showInputMessage="1" showErrorMessage="1" promptTitle="Activity Description &amp; Location" prompt="Please provide a short description and location of the activity for which you wish to be reimbursed." sqref="D23:D117"/>
  </dataValidations>
  <printOptions horizontalCentered="1"/>
  <pageMargins left="0.25" right="0.25" top="0.57" bottom="0.5" header="0.2" footer="0.25"/>
  <pageSetup fitToHeight="0" fitToWidth="1" horizontalDpi="600" verticalDpi="600" orientation="landscape" scale="88" r:id="rId2"/>
  <headerFooter alignWithMargins="0">
    <oddHeader>&amp;C&amp;"Arial Black,Regular"&amp;16AARP Tax-Aide Leadership Expense Statement:  All Other Expenses - &amp;D</oddHeader>
    <oddFooter>&amp;CPage &amp;P of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Miho Kikujo</dc:creator>
  <cp:keywords/>
  <dc:description/>
  <cp:lastModifiedBy>HP</cp:lastModifiedBy>
  <cp:lastPrinted>2011-09-19T21:22:22Z</cp:lastPrinted>
  <dcterms:created xsi:type="dcterms:W3CDTF">2010-01-26T19:56:27Z</dcterms:created>
  <dcterms:modified xsi:type="dcterms:W3CDTF">2013-04-08T18:21:00Z</dcterms:modified>
  <cp:category/>
  <cp:version/>
  <cp:contentType/>
  <cp:contentStatus/>
</cp:coreProperties>
</file>